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19230" windowHeight="11040"/>
  </bookViews>
  <sheets>
    <sheet name="Príjmy" sheetId="1" r:id="rId1"/>
    <sheet name="Výdaje" sheetId="2" r:id="rId2"/>
  </sheets>
  <calcPr calcId="125725"/>
</workbook>
</file>

<file path=xl/calcChain.xml><?xml version="1.0" encoding="utf-8"?>
<calcChain xmlns="http://schemas.openxmlformats.org/spreadsheetml/2006/main">
  <c r="M121" i="2"/>
  <c r="L121"/>
  <c r="K121"/>
  <c r="K99"/>
  <c r="K88"/>
  <c r="K83"/>
  <c r="K79"/>
  <c r="K71"/>
  <c r="K48"/>
  <c r="K38"/>
  <c r="K108"/>
  <c r="K105"/>
  <c r="K102"/>
  <c r="K96"/>
  <c r="K93"/>
  <c r="K55"/>
  <c r="K52"/>
  <c r="K41"/>
  <c r="I25" i="1"/>
  <c r="I30" s="1"/>
  <c r="F25"/>
  <c r="G102" i="2"/>
  <c r="G96"/>
  <c r="I38"/>
  <c r="E25" i="1"/>
  <c r="K110" i="2" l="1"/>
  <c r="J121" l="1"/>
  <c r="G121"/>
  <c r="H121"/>
  <c r="I121"/>
  <c r="J108"/>
  <c r="I108"/>
  <c r="H108"/>
  <c r="G108"/>
  <c r="M108"/>
  <c r="L108"/>
  <c r="M105"/>
  <c r="L105"/>
  <c r="M102"/>
  <c r="L102"/>
  <c r="M99"/>
  <c r="L99"/>
  <c r="J105"/>
  <c r="I105"/>
  <c r="H105"/>
  <c r="G105"/>
  <c r="J102"/>
  <c r="I102"/>
  <c r="H102"/>
  <c r="J96"/>
  <c r="J93"/>
  <c r="J88"/>
  <c r="J83"/>
  <c r="J79"/>
  <c r="J71"/>
  <c r="J55"/>
  <c r="J52"/>
  <c r="J48"/>
  <c r="J41"/>
  <c r="J99"/>
  <c r="I99"/>
  <c r="H99"/>
  <c r="G99"/>
  <c r="I96"/>
  <c r="H96"/>
  <c r="I93"/>
  <c r="H93"/>
  <c r="G93"/>
  <c r="I88"/>
  <c r="H88"/>
  <c r="G88"/>
  <c r="I83"/>
  <c r="H83"/>
  <c r="G83"/>
  <c r="I79"/>
  <c r="H79"/>
  <c r="G79"/>
  <c r="I71"/>
  <c r="H71"/>
  <c r="G71"/>
  <c r="I55"/>
  <c r="H55"/>
  <c r="G55"/>
  <c r="I52"/>
  <c r="H52"/>
  <c r="G52"/>
  <c r="I48"/>
  <c r="H48"/>
  <c r="G48"/>
  <c r="I41"/>
  <c r="H41"/>
  <c r="G41"/>
  <c r="G25" i="1"/>
  <c r="G30" s="1"/>
  <c r="H25"/>
  <c r="H30" s="1"/>
  <c r="K25"/>
  <c r="K30" s="1"/>
  <c r="J25"/>
  <c r="J30" s="1"/>
  <c r="F30"/>
  <c r="E30"/>
  <c r="M96" i="2"/>
  <c r="L96"/>
  <c r="L93"/>
  <c r="M88"/>
  <c r="L88"/>
  <c r="M83"/>
  <c r="L83"/>
  <c r="M79"/>
  <c r="L79"/>
  <c r="M71"/>
  <c r="L71"/>
  <c r="M55"/>
  <c r="L55"/>
  <c r="M52"/>
  <c r="L52"/>
  <c r="M48"/>
  <c r="L48"/>
  <c r="M41"/>
  <c r="L41"/>
  <c r="M38"/>
  <c r="L38"/>
  <c r="J38"/>
  <c r="H38"/>
  <c r="I110" l="1"/>
  <c r="I123" s="1"/>
  <c r="H110"/>
  <c r="H123" s="1"/>
  <c r="L110"/>
  <c r="L123" s="1"/>
  <c r="J110"/>
  <c r="J123" s="1"/>
  <c r="M93" l="1"/>
  <c r="M110" s="1"/>
  <c r="M123" s="1"/>
  <c r="G38"/>
  <c r="G110" s="1"/>
  <c r="G123" s="1"/>
  <c r="K123"/>
</calcChain>
</file>

<file path=xl/sharedStrings.xml><?xml version="1.0" encoding="utf-8"?>
<sst xmlns="http://schemas.openxmlformats.org/spreadsheetml/2006/main" count="340" uniqueCount="143">
  <si>
    <t>Príjmy bežný rozpočet</t>
  </si>
  <si>
    <t>položka</t>
  </si>
  <si>
    <t xml:space="preserve">Daň z pozemkov </t>
  </si>
  <si>
    <t xml:space="preserve">Daň zo stavieb </t>
  </si>
  <si>
    <t xml:space="preserve">Daň z bytov </t>
  </si>
  <si>
    <t xml:space="preserve">Daň za psa </t>
  </si>
  <si>
    <t xml:space="preserve">Poplatok za zber odpadu </t>
  </si>
  <si>
    <t xml:space="preserve">Príjmy za vodu </t>
  </si>
  <si>
    <t xml:space="preserve">Príjem z účtov fin. hospodárenia </t>
  </si>
  <si>
    <t xml:space="preserve">Príjmy spolu : </t>
  </si>
  <si>
    <t>Daň z príjmov FO,podielové dane</t>
  </si>
  <si>
    <t>Správne poplatky – stavebné, rybárske,overenie</t>
  </si>
  <si>
    <t>skupina</t>
  </si>
  <si>
    <t xml:space="preserve">Poistné do soc.post.  - nemocenské              </t>
  </si>
  <si>
    <t xml:space="preserve">                                  - starobné                  </t>
  </si>
  <si>
    <t xml:space="preserve">                                  - invalidné                 </t>
  </si>
  <si>
    <t xml:space="preserve">                                  - poist.v nezam.           </t>
  </si>
  <si>
    <t xml:space="preserve">                                  - rezervný                  </t>
  </si>
  <si>
    <t xml:space="preserve">Príspevok do doplnkových poisťovní          </t>
  </si>
  <si>
    <t xml:space="preserve">Elektrická energia                                       </t>
  </si>
  <si>
    <t xml:space="preserve">Knihy,časopisy,noviny                                 </t>
  </si>
  <si>
    <t xml:space="preserve">Pracovné odevy, ošatné                                </t>
  </si>
  <si>
    <t xml:space="preserve">Reprezentačné                                               </t>
  </si>
  <si>
    <t xml:space="preserve">Palivo,oleje a mazivá                                </t>
  </si>
  <si>
    <t xml:space="preserve">Servis,údržba -nákup pneumatík,                  </t>
  </si>
  <si>
    <t xml:space="preserve">Poistné -zákonná poistka                               </t>
  </si>
  <si>
    <t xml:space="preserve">Školenie,semináre,kurzy                              </t>
  </si>
  <si>
    <t xml:space="preserve">Stravné                                                       </t>
  </si>
  <si>
    <t xml:space="preserve">Prídel do SF                                                 </t>
  </si>
  <si>
    <t xml:space="preserve">Odmeny poslancom OZ, členom komisií  </t>
  </si>
  <si>
    <t xml:space="preserve">Transfer stavebný úrad                                 </t>
  </si>
  <si>
    <t xml:space="preserve">Spolu za položku                                     </t>
  </si>
  <si>
    <t xml:space="preserve">Spolu za položku                                         </t>
  </si>
  <si>
    <t xml:space="preserve">zákonná poistka                                             </t>
  </si>
  <si>
    <t xml:space="preserve">Granty                                                            </t>
  </si>
  <si>
    <t xml:space="preserve">Oprava cesty                                             </t>
  </si>
  <si>
    <t xml:space="preserve">Spolu za položku                                      </t>
  </si>
  <si>
    <t xml:space="preserve">Palivo,oleje,mazivá V3S,belorus                </t>
  </si>
  <si>
    <t xml:space="preserve">Servis,údržba V3S,belorus -pneumatiky                         </t>
  </si>
  <si>
    <t xml:space="preserve">Materiál                                                      </t>
  </si>
  <si>
    <t xml:space="preserve">Spolu za položku                                       </t>
  </si>
  <si>
    <t xml:space="preserve">Granty                                                        </t>
  </si>
  <si>
    <t xml:space="preserve">Spolu za položku                                        </t>
  </si>
  <si>
    <t xml:space="preserve">Príspevok nešt.subjektu SZZP-grant            </t>
  </si>
  <si>
    <t xml:space="preserve">Bežný rozpočet spolu                           </t>
  </si>
  <si>
    <t>Kapitálové výdavky</t>
  </si>
  <si>
    <t>Spolu kapitálové výdavky</t>
  </si>
  <si>
    <t xml:space="preserve">Finančná oblasť -poplatky banke                </t>
  </si>
  <si>
    <t xml:space="preserve">Zásobovanie vodou -el.energia               </t>
  </si>
  <si>
    <t xml:space="preserve">Všeobecný materiál - kanc.potreby             </t>
  </si>
  <si>
    <t xml:space="preserve">Poplatky - správne,súdne,notárske              </t>
  </si>
  <si>
    <t xml:space="preserve">Ochrana pred požiarmi - materiál            </t>
  </si>
  <si>
    <t xml:space="preserve">Správa a údržba ciest - zimný posyp      </t>
  </si>
  <si>
    <t xml:space="preserve">Nakladanie s odpadmi - zber odpadu      </t>
  </si>
  <si>
    <t xml:space="preserve">Rozvoj obcí - dohody                              </t>
  </si>
  <si>
    <t xml:space="preserve">Poistné - zákonné                                      </t>
  </si>
  <si>
    <t xml:space="preserve">Poplatky - vod.podnik                                </t>
  </si>
  <si>
    <t xml:space="preserve">Verejné osvetlenie - energie                     </t>
  </si>
  <si>
    <t xml:space="preserve">Materiál - žiarovky,ost.materiál                    </t>
  </si>
  <si>
    <t xml:space="preserve">Rekreačné a športové služby - energie     </t>
  </si>
  <si>
    <t xml:space="preserve">Obecný  rozhlas - materiál                         </t>
  </si>
  <si>
    <t xml:space="preserve">Náboženské a iné služby - energie           </t>
  </si>
  <si>
    <t xml:space="preserve">Mzdy,tarifné platy,zrážky,daň                                 </t>
  </si>
  <si>
    <t>01.1.2</t>
  </si>
  <si>
    <t>03.2.0</t>
  </si>
  <si>
    <t>05.1.0</t>
  </si>
  <si>
    <t>06.2.0</t>
  </si>
  <si>
    <t>06.3.0</t>
  </si>
  <si>
    <t>06.4.0</t>
  </si>
  <si>
    <t>08.1.0</t>
  </si>
  <si>
    <t>08.4.0</t>
  </si>
  <si>
    <t>VÝDAVKY SPOLU</t>
  </si>
  <si>
    <t xml:space="preserve">Cestovné                                        </t>
  </si>
  <si>
    <t>Údržba TJ</t>
  </si>
  <si>
    <t xml:space="preserve">Soc.dávky pre občanov            </t>
  </si>
  <si>
    <t>Chodník cintorín</t>
  </si>
  <si>
    <t>Oprava fasády Čierne Zeme</t>
  </si>
  <si>
    <t>09.8.0</t>
  </si>
  <si>
    <t>Spolu za položku</t>
  </si>
  <si>
    <t>04.5.1</t>
  </si>
  <si>
    <t>Cesty</t>
  </si>
  <si>
    <t>Spoločenské podujatia MDD,karneval</t>
  </si>
  <si>
    <t>08.2.0</t>
  </si>
  <si>
    <t>08.3.0</t>
  </si>
  <si>
    <t>10.7.0</t>
  </si>
  <si>
    <t>01.1.1</t>
  </si>
  <si>
    <t>10.9.0</t>
  </si>
  <si>
    <t xml:space="preserve">Kod </t>
  </si>
  <si>
    <t xml:space="preserve">Poistné do  Všeobecnej poisťovne               </t>
  </si>
  <si>
    <t xml:space="preserve">Všeobecné služby,Remek,audit      </t>
  </si>
  <si>
    <t xml:space="preserve">Poistné  budov                                             </t>
  </si>
  <si>
    <t>Všeobecný materiál -prac.náradie,tabuľa</t>
  </si>
  <si>
    <t xml:space="preserve">                                  - úrazové                     </t>
  </si>
  <si>
    <t>An</t>
  </si>
  <si>
    <t>01.1.1.</t>
  </si>
  <si>
    <t>Diaľničná známka</t>
  </si>
  <si>
    <t xml:space="preserve">Transfer na členské príspevky                                   </t>
  </si>
  <si>
    <t>06.3.0.</t>
  </si>
  <si>
    <t>Projekt voda- čierne zeme</t>
  </si>
  <si>
    <t>Poistné do zdr. poisťovne Dôvera</t>
  </si>
  <si>
    <t>Rozpočet 2018</t>
  </si>
  <si>
    <t>Rozpočet 2019</t>
  </si>
  <si>
    <t>Pokuty, penále</t>
  </si>
  <si>
    <t>Nákup pozemkov</t>
  </si>
  <si>
    <t>Kontajner</t>
  </si>
  <si>
    <t>Elektrická rúra</t>
  </si>
  <si>
    <t>-</t>
  </si>
  <si>
    <t>Klubové a špeciálne zariadenia</t>
  </si>
  <si>
    <t>Za porušenie predpisov</t>
  </si>
  <si>
    <t>Grant Pitelovčania</t>
  </si>
  <si>
    <t>Príjmy kapitálový rozpočet</t>
  </si>
  <si>
    <t xml:space="preserve">Skutočné </t>
  </si>
  <si>
    <t>plnenie 2015</t>
  </si>
  <si>
    <t xml:space="preserve">Schválený </t>
  </si>
  <si>
    <t xml:space="preserve">Očakávaná </t>
  </si>
  <si>
    <t>Z predaja pozemkov</t>
  </si>
  <si>
    <t>Príjmy spolu :</t>
  </si>
  <si>
    <t>Grant Cirkevná škola,CVČ</t>
  </si>
  <si>
    <t>Ostatné príjmy – vyhlásenie,sála,kuka,reg.fond</t>
  </si>
  <si>
    <t>Stroje,prístroje, zariadenia,elektrospotreb.</t>
  </si>
  <si>
    <t>Za stravné</t>
  </si>
  <si>
    <t xml:space="preserve">Výdavky bežný rozpočet                                                   </t>
  </si>
  <si>
    <t>Údržba budov - kuchyňa, chodba</t>
  </si>
  <si>
    <t>Palivo, mazivá</t>
  </si>
  <si>
    <t>Servisná prehliadka</t>
  </si>
  <si>
    <t>03.2.0.</t>
  </si>
  <si>
    <t xml:space="preserve">Poštovné                                                                                                                                                      </t>
  </si>
  <si>
    <t>Pevná linka, mobilný telefón</t>
  </si>
  <si>
    <t>Rozpočet 2020</t>
  </si>
  <si>
    <t>plnenie 2016</t>
  </si>
  <si>
    <t>rozp. 2017</t>
  </si>
  <si>
    <t>skut. 2017</t>
  </si>
  <si>
    <t>Nájom za hrobové miesto</t>
  </si>
  <si>
    <t>Príjmy z prenájmu</t>
  </si>
  <si>
    <t>Helpnet, e-mail</t>
  </si>
  <si>
    <t>RTVS</t>
  </si>
  <si>
    <t>Ihrisko - altánok</t>
  </si>
  <si>
    <t>Špeciálne služby, ESET</t>
  </si>
  <si>
    <t xml:space="preserve">Všeobecné služby - Ďaďo, odbery            </t>
  </si>
  <si>
    <t>Automobil</t>
  </si>
  <si>
    <t>ROZPOČET NA ROKY 2018,2019,2020</t>
  </si>
  <si>
    <t>Zverejnený na úradnej tabuli od 07.12.2017</t>
  </si>
  <si>
    <t>Zvesený z úradnej tabuli 22.12.2017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</si>
</sst>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i/>
      <u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0" xfId="1" applyFont="1" applyBorder="1" applyAlignment="1" applyProtection="1">
      <alignment horizontal="right" vertical="top"/>
    </xf>
    <xf numFmtId="0" fontId="7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shrinkToFit="1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49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0" fillId="0" borderId="0" xfId="0" applyFont="1" applyBorder="1"/>
    <xf numFmtId="0" fontId="13" fillId="0" borderId="17" xfId="0" applyFont="1" applyBorder="1"/>
    <xf numFmtId="0" fontId="11" fillId="0" borderId="22" xfId="1" applyFont="1" applyBorder="1" applyAlignment="1" applyProtection="1">
      <alignment vertical="top"/>
    </xf>
    <xf numFmtId="0" fontId="11" fillId="0" borderId="3" xfId="1" applyFont="1" applyBorder="1" applyAlignment="1" applyProtection="1">
      <alignment horizontal="center" vertical="top"/>
    </xf>
    <xf numFmtId="0" fontId="11" fillId="0" borderId="4" xfId="1" applyFont="1" applyBorder="1" applyAlignment="1" applyProtection="1">
      <alignment horizontal="center" vertical="top"/>
    </xf>
    <xf numFmtId="0" fontId="17" fillId="0" borderId="19" xfId="1" applyFont="1" applyBorder="1" applyAlignment="1" applyProtection="1">
      <alignment horizontal="center" vertical="top"/>
    </xf>
    <xf numFmtId="0" fontId="9" fillId="2" borderId="5" xfId="0" applyFont="1" applyFill="1" applyBorder="1" applyAlignment="1">
      <alignment horizontal="center" shrinkToFit="1"/>
    </xf>
    <xf numFmtId="0" fontId="11" fillId="0" borderId="0" xfId="1" applyFont="1" applyBorder="1" applyAlignment="1" applyProtection="1">
      <alignment horizontal="center" vertical="top"/>
    </xf>
    <xf numFmtId="0" fontId="11" fillId="0" borderId="27" xfId="1" applyFont="1" applyBorder="1" applyAlignment="1" applyProtection="1">
      <alignment vertical="top"/>
    </xf>
    <xf numFmtId="0" fontId="11" fillId="0" borderId="1" xfId="1" applyFont="1" applyBorder="1" applyAlignment="1" applyProtection="1">
      <alignment vertical="top"/>
    </xf>
    <xf numFmtId="0" fontId="11" fillId="0" borderId="2" xfId="1" applyFont="1" applyBorder="1" applyAlignment="1" applyProtection="1">
      <alignment vertical="top"/>
    </xf>
    <xf numFmtId="0" fontId="11" fillId="0" borderId="0" xfId="1" applyFont="1" applyBorder="1" applyAlignment="1" applyProtection="1">
      <alignment vertical="top"/>
    </xf>
    <xf numFmtId="0" fontId="16" fillId="0" borderId="0" xfId="0" applyFont="1"/>
    <xf numFmtId="0" fontId="11" fillId="0" borderId="6" xfId="1" applyFont="1" applyBorder="1" applyAlignment="1" applyProtection="1">
      <alignment vertical="top"/>
    </xf>
    <xf numFmtId="0" fontId="17" fillId="0" borderId="1" xfId="1" applyFont="1" applyBorder="1" applyAlignment="1" applyProtection="1">
      <alignment vertical="top"/>
    </xf>
    <xf numFmtId="0" fontId="17" fillId="0" borderId="0" xfId="1" applyFont="1" applyBorder="1" applyAlignment="1" applyProtection="1">
      <alignment vertical="top"/>
    </xf>
    <xf numFmtId="0" fontId="11" fillId="0" borderId="24" xfId="1" applyFont="1" applyBorder="1" applyAlignment="1" applyProtection="1">
      <alignment vertical="top"/>
    </xf>
    <xf numFmtId="0" fontId="11" fillId="0" borderId="23" xfId="1" applyFont="1" applyBorder="1" applyAlignment="1" applyProtection="1">
      <alignment vertical="top"/>
    </xf>
    <xf numFmtId="0" fontId="11" fillId="0" borderId="3" xfId="1" applyFont="1" applyBorder="1" applyAlignment="1" applyProtection="1">
      <alignment vertical="top"/>
    </xf>
    <xf numFmtId="0" fontId="11" fillId="0" borderId="4" xfId="1" applyFont="1" applyBorder="1" applyAlignment="1" applyProtection="1">
      <alignment vertical="top"/>
    </xf>
    <xf numFmtId="0" fontId="11" fillId="0" borderId="19" xfId="1" applyFont="1" applyBorder="1" applyAlignment="1" applyProtection="1">
      <alignment vertical="top"/>
    </xf>
    <xf numFmtId="0" fontId="17" fillId="0" borderId="22" xfId="1" applyFont="1" applyBorder="1" applyAlignment="1" applyProtection="1">
      <alignment horizontal="center" vertical="top"/>
    </xf>
    <xf numFmtId="0" fontId="13" fillId="0" borderId="0" xfId="0" applyFont="1" applyBorder="1"/>
    <xf numFmtId="0" fontId="11" fillId="0" borderId="30" xfId="1" applyFont="1" applyBorder="1" applyAlignment="1" applyProtection="1">
      <alignment vertical="top"/>
    </xf>
    <xf numFmtId="0" fontId="11" fillId="0" borderId="31" xfId="1" applyFont="1" applyBorder="1" applyAlignment="1" applyProtection="1">
      <alignment vertical="top"/>
    </xf>
    <xf numFmtId="0" fontId="17" fillId="0" borderId="31" xfId="1" applyFont="1" applyBorder="1" applyAlignment="1" applyProtection="1">
      <alignment vertical="top"/>
    </xf>
    <xf numFmtId="0" fontId="10" fillId="2" borderId="1" xfId="0" applyFont="1" applyFill="1" applyBorder="1"/>
    <xf numFmtId="0" fontId="18" fillId="0" borderId="1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3" xfId="0" applyFont="1" applyBorder="1" applyAlignment="1">
      <alignment horizontal="center"/>
    </xf>
    <xf numFmtId="0" fontId="10" fillId="0" borderId="13" xfId="0" applyFont="1" applyBorder="1"/>
    <xf numFmtId="49" fontId="10" fillId="0" borderId="33" xfId="0" applyNumberFormat="1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3" xfId="0" applyFont="1" applyBorder="1"/>
    <xf numFmtId="0" fontId="10" fillId="2" borderId="13" xfId="0" applyFont="1" applyFill="1" applyBorder="1" applyAlignment="1">
      <alignment horizontal="center"/>
    </xf>
    <xf numFmtId="0" fontId="10" fillId="2" borderId="13" xfId="0" applyFont="1" applyFill="1" applyBorder="1"/>
    <xf numFmtId="0" fontId="10" fillId="2" borderId="33" xfId="0" applyFont="1" applyFill="1" applyBorder="1" applyAlignment="1">
      <alignment horizontal="center"/>
    </xf>
    <xf numFmtId="0" fontId="10" fillId="2" borderId="33" xfId="0" applyFont="1" applyFill="1" applyBorder="1"/>
    <xf numFmtId="0" fontId="8" fillId="2" borderId="21" xfId="0" applyFont="1" applyFill="1" applyBorder="1" applyAlignment="1">
      <alignment horizontal="center" shrinkToFit="1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/>
    <xf numFmtId="49" fontId="2" fillId="0" borderId="3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3" xfId="0" applyFont="1" applyBorder="1"/>
    <xf numFmtId="0" fontId="10" fillId="0" borderId="12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2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/>
    <xf numFmtId="0" fontId="8" fillId="0" borderId="10" xfId="0" applyFont="1" applyBorder="1"/>
    <xf numFmtId="49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0" xfId="0" applyFont="1" applyFill="1" applyBorder="1"/>
    <xf numFmtId="49" fontId="8" fillId="0" borderId="33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2" borderId="33" xfId="0" applyFont="1" applyFill="1" applyBorder="1"/>
    <xf numFmtId="0" fontId="8" fillId="2" borderId="10" xfId="0" applyFont="1" applyFill="1" applyBorder="1" applyAlignment="1">
      <alignment horizontal="center"/>
    </xf>
    <xf numFmtId="2" fontId="10" fillId="0" borderId="15" xfId="0" applyNumberFormat="1" applyFont="1" applyBorder="1" applyAlignment="1">
      <alignment horizontal="center" vertical="center"/>
    </xf>
    <xf numFmtId="2" fontId="2" fillId="0" borderId="34" xfId="0" applyNumberFormat="1" applyFont="1" applyBorder="1"/>
    <xf numFmtId="2" fontId="10" fillId="2" borderId="14" xfId="0" applyNumberFormat="1" applyFont="1" applyFill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2" borderId="15" xfId="0" applyNumberFormat="1" applyFont="1" applyFill="1" applyBorder="1" applyAlignment="1">
      <alignment horizontal="center"/>
    </xf>
    <xf numFmtId="2" fontId="10" fillId="2" borderId="15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2" fontId="10" fillId="0" borderId="35" xfId="0" applyNumberFormat="1" applyFont="1" applyBorder="1" applyAlignment="1">
      <alignment horizontal="center"/>
    </xf>
    <xf numFmtId="2" fontId="12" fillId="2" borderId="16" xfId="0" applyNumberFormat="1" applyFont="1" applyFill="1" applyBorder="1" applyAlignment="1">
      <alignment horizontal="center"/>
    </xf>
    <xf numFmtId="2" fontId="12" fillId="2" borderId="11" xfId="0" applyNumberFormat="1" applyFont="1" applyFill="1" applyBorder="1" applyAlignment="1">
      <alignment horizontal="center"/>
    </xf>
    <xf numFmtId="2" fontId="12" fillId="2" borderId="34" xfId="0" applyNumberFormat="1" applyFont="1" applyFill="1" applyBorder="1" applyAlignment="1">
      <alignment horizontal="center"/>
    </xf>
    <xf numFmtId="2" fontId="12" fillId="2" borderId="35" xfId="0" applyNumberFormat="1" applyFont="1" applyFill="1" applyBorder="1" applyAlignment="1">
      <alignment horizontal="center"/>
    </xf>
    <xf numFmtId="2" fontId="10" fillId="2" borderId="34" xfId="0" applyNumberFormat="1" applyFont="1" applyFill="1" applyBorder="1" applyAlignment="1">
      <alignment horizontal="center"/>
    </xf>
    <xf numFmtId="2" fontId="10" fillId="2" borderId="35" xfId="0" applyNumberFormat="1" applyFont="1" applyFill="1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38" xfId="0" applyFont="1" applyBorder="1"/>
    <xf numFmtId="2" fontId="11" fillId="0" borderId="15" xfId="1" applyNumberFormat="1" applyFont="1" applyBorder="1" applyAlignment="1" applyProtection="1">
      <alignment horizontal="center" vertical="center"/>
    </xf>
    <xf numFmtId="2" fontId="11" fillId="0" borderId="1" xfId="1" applyNumberFormat="1" applyFont="1" applyFill="1" applyBorder="1" applyAlignment="1" applyProtection="1">
      <alignment horizontal="center" vertical="center"/>
    </xf>
    <xf numFmtId="2" fontId="11" fillId="0" borderId="8" xfId="1" applyNumberFormat="1" applyFont="1" applyFill="1" applyBorder="1" applyAlignment="1" applyProtection="1">
      <alignment horizontal="center" vertical="center"/>
    </xf>
    <xf numFmtId="2" fontId="10" fillId="0" borderId="13" xfId="0" applyNumberFormat="1" applyFont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10" fillId="2" borderId="13" xfId="0" applyNumberFormat="1" applyFont="1" applyFill="1" applyBorder="1" applyAlignment="1">
      <alignment horizontal="center"/>
    </xf>
    <xf numFmtId="2" fontId="10" fillId="0" borderId="13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41" xfId="0" applyNumberFormat="1" applyFont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11" fillId="2" borderId="8" xfId="0" applyNumberFormat="1" applyFont="1" applyFill="1" applyBorder="1" applyAlignment="1">
      <alignment horizontal="center"/>
    </xf>
    <xf numFmtId="2" fontId="10" fillId="0" borderId="8" xfId="0" applyNumberFormat="1" applyFont="1" applyFill="1" applyBorder="1" applyAlignment="1">
      <alignment horizontal="center"/>
    </xf>
    <xf numFmtId="2" fontId="10" fillId="2" borderId="41" xfId="0" applyNumberFormat="1" applyFont="1" applyFill="1" applyBorder="1" applyAlignment="1">
      <alignment horizontal="center"/>
    </xf>
    <xf numFmtId="2" fontId="10" fillId="0" borderId="41" xfId="0" applyNumberFormat="1" applyFont="1" applyFill="1" applyBorder="1" applyAlignment="1">
      <alignment horizontal="center"/>
    </xf>
    <xf numFmtId="0" fontId="2" fillId="0" borderId="42" xfId="0" applyFont="1" applyBorder="1"/>
    <xf numFmtId="0" fontId="4" fillId="0" borderId="42" xfId="0" applyFont="1" applyBorder="1"/>
    <xf numFmtId="0" fontId="11" fillId="0" borderId="6" xfId="1" applyFont="1" applyFill="1" applyBorder="1" applyAlignment="1" applyProtection="1">
      <alignment vertical="top"/>
    </xf>
    <xf numFmtId="0" fontId="11" fillId="0" borderId="1" xfId="1" applyFont="1" applyFill="1" applyBorder="1" applyAlignment="1" applyProtection="1">
      <alignment vertical="top"/>
    </xf>
    <xf numFmtId="0" fontId="11" fillId="0" borderId="1" xfId="1" applyFont="1" applyFill="1" applyBorder="1" applyAlignment="1" applyProtection="1">
      <alignment horizontal="center" vertical="center"/>
    </xf>
    <xf numFmtId="0" fontId="10" fillId="2" borderId="2" xfId="0" applyFont="1" applyFill="1" applyBorder="1"/>
    <xf numFmtId="2" fontId="10" fillId="2" borderId="18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/>
    </xf>
    <xf numFmtId="2" fontId="10" fillId="2" borderId="7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2" fontId="10" fillId="2" borderId="18" xfId="0" applyNumberFormat="1" applyFont="1" applyFill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2" fontId="21" fillId="0" borderId="16" xfId="0" applyNumberFormat="1" applyFont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1" fillId="0" borderId="18" xfId="1" applyNumberFormat="1" applyFont="1" applyBorder="1" applyAlignment="1" applyProtection="1">
      <alignment horizontal="center" vertical="top"/>
    </xf>
    <xf numFmtId="2" fontId="11" fillId="0" borderId="18" xfId="1" applyNumberFormat="1" applyFont="1" applyBorder="1" applyAlignment="1" applyProtection="1">
      <alignment horizontal="center" vertical="top"/>
    </xf>
    <xf numFmtId="2" fontId="11" fillId="0" borderId="2" xfId="1" applyNumberFormat="1" applyFont="1" applyBorder="1" applyAlignment="1" applyProtection="1">
      <alignment horizontal="center" vertical="top"/>
    </xf>
    <xf numFmtId="2" fontId="11" fillId="0" borderId="7" xfId="1" applyNumberFormat="1" applyFont="1" applyBorder="1" applyAlignment="1" applyProtection="1">
      <alignment horizontal="center" vertical="top"/>
    </xf>
    <xf numFmtId="2" fontId="11" fillId="0" borderId="15" xfId="1" applyNumberFormat="1" applyFont="1" applyBorder="1" applyAlignment="1" applyProtection="1">
      <alignment horizontal="center" vertical="top"/>
    </xf>
    <xf numFmtId="2" fontId="11" fillId="0" borderId="1" xfId="1" applyNumberFormat="1" applyFont="1" applyBorder="1" applyAlignment="1" applyProtection="1">
      <alignment horizontal="center" vertical="top"/>
    </xf>
    <xf numFmtId="2" fontId="11" fillId="0" borderId="8" xfId="1" applyNumberFormat="1" applyFont="1" applyBorder="1" applyAlignment="1" applyProtection="1">
      <alignment horizontal="center" vertical="top"/>
    </xf>
    <xf numFmtId="2" fontId="11" fillId="0" borderId="1" xfId="1" applyNumberFormat="1" applyFont="1" applyFill="1" applyBorder="1" applyAlignment="1" applyProtection="1">
      <alignment horizontal="center" vertical="top"/>
    </xf>
    <xf numFmtId="2" fontId="11" fillId="0" borderId="8" xfId="1" applyNumberFormat="1" applyFont="1" applyFill="1" applyBorder="1" applyAlignment="1" applyProtection="1">
      <alignment horizontal="center" vertical="top"/>
    </xf>
    <xf numFmtId="2" fontId="11" fillId="2" borderId="1" xfId="1" applyNumberFormat="1" applyFont="1" applyFill="1" applyBorder="1" applyAlignment="1" applyProtection="1">
      <alignment horizontal="center" vertical="top"/>
    </xf>
    <xf numFmtId="0" fontId="11" fillId="0" borderId="15" xfId="1" applyFont="1" applyBorder="1" applyAlignment="1" applyProtection="1">
      <alignment horizontal="center" vertical="top"/>
    </xf>
    <xf numFmtId="2" fontId="11" fillId="0" borderId="20" xfId="1" applyNumberFormat="1" applyFont="1" applyBorder="1" applyAlignment="1" applyProtection="1">
      <alignment horizontal="center" vertical="top"/>
    </xf>
    <xf numFmtId="2" fontId="17" fillId="0" borderId="15" xfId="1" applyNumberFormat="1" applyFont="1" applyBorder="1" applyAlignment="1" applyProtection="1">
      <alignment horizontal="center" vertical="top"/>
    </xf>
    <xf numFmtId="2" fontId="17" fillId="0" borderId="1" xfId="1" applyNumberFormat="1" applyFont="1" applyBorder="1" applyAlignment="1" applyProtection="1">
      <alignment horizontal="center" vertical="top"/>
    </xf>
    <xf numFmtId="2" fontId="17" fillId="0" borderId="8" xfId="1" applyNumberFormat="1" applyFont="1" applyBorder="1" applyAlignment="1" applyProtection="1">
      <alignment horizontal="center" vertical="top"/>
    </xf>
    <xf numFmtId="0" fontId="11" fillId="0" borderId="25" xfId="1" applyFont="1" applyBorder="1" applyAlignment="1" applyProtection="1">
      <alignment horizontal="center" vertical="top"/>
    </xf>
    <xf numFmtId="2" fontId="11" fillId="0" borderId="25" xfId="1" applyNumberFormat="1" applyFont="1" applyBorder="1" applyAlignment="1" applyProtection="1">
      <alignment horizontal="center" vertical="top"/>
    </xf>
    <xf numFmtId="2" fontId="11" fillId="0" borderId="26" xfId="1" applyNumberFormat="1" applyFont="1" applyBorder="1" applyAlignment="1" applyProtection="1">
      <alignment horizontal="center" vertical="top"/>
    </xf>
    <xf numFmtId="0" fontId="11" fillId="0" borderId="28" xfId="1" applyFont="1" applyBorder="1" applyAlignment="1" applyProtection="1">
      <alignment horizontal="center" vertical="top"/>
    </xf>
    <xf numFmtId="2" fontId="11" fillId="0" borderId="19" xfId="1" applyNumberFormat="1" applyFont="1" applyBorder="1" applyAlignment="1" applyProtection="1">
      <alignment horizontal="center" vertical="top"/>
    </xf>
    <xf numFmtId="2" fontId="11" fillId="0" borderId="5" xfId="1" applyNumberFormat="1" applyFont="1" applyBorder="1" applyAlignment="1" applyProtection="1">
      <alignment horizontal="center" vertical="top"/>
    </xf>
    <xf numFmtId="0" fontId="11" fillId="0" borderId="18" xfId="1" applyFont="1" applyBorder="1" applyAlignment="1" applyProtection="1">
      <alignment horizontal="center" vertical="top"/>
    </xf>
    <xf numFmtId="0" fontId="17" fillId="0" borderId="32" xfId="1" applyFont="1" applyBorder="1" applyAlignment="1" applyProtection="1">
      <alignment horizontal="center" vertical="top"/>
    </xf>
    <xf numFmtId="2" fontId="17" fillId="0" borderId="32" xfId="1" applyNumberFormat="1" applyFont="1" applyBorder="1" applyAlignment="1" applyProtection="1">
      <alignment horizontal="center" vertical="top"/>
    </xf>
    <xf numFmtId="2" fontId="17" fillId="0" borderId="40" xfId="1" applyNumberFormat="1" applyFont="1" applyBorder="1" applyAlignment="1" applyProtection="1">
      <alignment horizontal="center" vertical="top"/>
    </xf>
    <xf numFmtId="2" fontId="10" fillId="0" borderId="0" xfId="0" applyNumberFormat="1" applyFont="1" applyAlignment="1">
      <alignment horizontal="center"/>
    </xf>
    <xf numFmtId="0" fontId="11" fillId="0" borderId="1" xfId="1" applyFont="1" applyBorder="1" applyAlignment="1" applyProtection="1">
      <alignment horizontal="center" vertical="top"/>
    </xf>
    <xf numFmtId="0" fontId="17" fillId="0" borderId="15" xfId="1" applyFont="1" applyBorder="1" applyAlignment="1" applyProtection="1">
      <alignment horizontal="center" vertical="top"/>
    </xf>
    <xf numFmtId="0" fontId="11" fillId="0" borderId="19" xfId="1" applyFont="1" applyBorder="1" applyAlignment="1" applyProtection="1">
      <alignment horizontal="center" vertical="top"/>
    </xf>
    <xf numFmtId="0" fontId="11" fillId="0" borderId="14" xfId="0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 vertical="center"/>
    </xf>
    <xf numFmtId="2" fontId="5" fillId="0" borderId="34" xfId="0" applyNumberFormat="1" applyFont="1" applyBorder="1"/>
    <xf numFmtId="2" fontId="11" fillId="0" borderId="14" xfId="0" applyNumberFormat="1" applyFont="1" applyBorder="1" applyAlignment="1">
      <alignment horizontal="center"/>
    </xf>
    <xf numFmtId="2" fontId="11" fillId="0" borderId="34" xfId="0" applyNumberFormat="1" applyFont="1" applyBorder="1" applyAlignment="1">
      <alignment horizontal="center"/>
    </xf>
    <xf numFmtId="2" fontId="11" fillId="2" borderId="14" xfId="0" applyNumberFormat="1" applyFont="1" applyFill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2" fontId="11" fillId="2" borderId="15" xfId="0" applyNumberFormat="1" applyFont="1" applyFill="1" applyBorder="1" applyAlignment="1">
      <alignment horizontal="center"/>
    </xf>
    <xf numFmtId="2" fontId="21" fillId="2" borderId="16" xfId="0" applyNumberFormat="1" applyFont="1" applyFill="1" applyBorder="1" applyAlignment="1">
      <alignment horizontal="center"/>
    </xf>
    <xf numFmtId="2" fontId="21" fillId="2" borderId="34" xfId="0" applyNumberFormat="1" applyFont="1" applyFill="1" applyBorder="1" applyAlignment="1">
      <alignment horizontal="center"/>
    </xf>
    <xf numFmtId="2" fontId="11" fillId="0" borderId="14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2" fontId="11" fillId="2" borderId="14" xfId="0" applyNumberFormat="1" applyFont="1" applyFill="1" applyBorder="1" applyAlignment="1">
      <alignment horizontal="center"/>
    </xf>
    <xf numFmtId="2" fontId="11" fillId="2" borderId="34" xfId="0" applyNumberFormat="1" applyFont="1" applyFill="1" applyBorder="1" applyAlignment="1">
      <alignment horizontal="center"/>
    </xf>
    <xf numFmtId="2" fontId="11" fillId="2" borderId="15" xfId="0" applyNumberFormat="1" applyFont="1" applyFill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/>
    </xf>
    <xf numFmtId="2" fontId="21" fillId="0" borderId="15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7" fillId="2" borderId="0" xfId="0" applyFont="1" applyFill="1" applyBorder="1" applyAlignment="1">
      <alignment horizontal="left"/>
    </xf>
    <xf numFmtId="2" fontId="4" fillId="0" borderId="0" xfId="0" applyNumberFormat="1" applyFont="1" applyBorder="1" applyAlignment="1">
      <alignment horizontal="center"/>
    </xf>
    <xf numFmtId="0" fontId="23" fillId="2" borderId="0" xfId="0" applyFont="1" applyFill="1" applyBorder="1" applyAlignment="1">
      <alignment horizontal="center" shrinkToFit="1"/>
    </xf>
    <xf numFmtId="0" fontId="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15" fillId="0" borderId="43" xfId="0" applyFont="1" applyBorder="1"/>
    <xf numFmtId="0" fontId="9" fillId="2" borderId="28" xfId="0" applyFont="1" applyFill="1" applyBorder="1" applyAlignment="1">
      <alignment horizontal="center" shrinkToFit="1"/>
    </xf>
    <xf numFmtId="0" fontId="24" fillId="0" borderId="22" xfId="0" applyNumberFormat="1" applyFont="1" applyBorder="1" applyAlignment="1">
      <alignment horizontal="center" shrinkToFit="1"/>
    </xf>
    <xf numFmtId="0" fontId="25" fillId="0" borderId="0" xfId="0" applyFont="1" applyBorder="1" applyAlignment="1">
      <alignment horizontal="left"/>
    </xf>
    <xf numFmtId="2" fontId="11" fillId="0" borderId="1" xfId="0" applyNumberFormat="1" applyFont="1" applyFill="1" applyBorder="1" applyAlignment="1">
      <alignment horizontal="center"/>
    </xf>
    <xf numFmtId="2" fontId="11" fillId="2" borderId="18" xfId="0" applyNumberFormat="1" applyFont="1" applyFill="1" applyBorder="1" applyAlignment="1">
      <alignment horizontal="center"/>
    </xf>
    <xf numFmtId="0" fontId="11" fillId="0" borderId="1" xfId="0" applyFont="1" applyBorder="1"/>
    <xf numFmtId="0" fontId="8" fillId="2" borderId="39" xfId="0" applyFont="1" applyFill="1" applyBorder="1" applyAlignment="1">
      <alignment horizontal="center" shrinkToFit="1"/>
    </xf>
    <xf numFmtId="0" fontId="25" fillId="0" borderId="22" xfId="0" applyFont="1" applyBorder="1" applyAlignment="1">
      <alignment shrinkToFit="1"/>
    </xf>
    <xf numFmtId="0" fontId="11" fillId="0" borderId="1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/>
    <xf numFmtId="2" fontId="19" fillId="0" borderId="10" xfId="0" applyNumberFormat="1" applyFont="1" applyBorder="1" applyAlignment="1">
      <alignment horizontal="center"/>
    </xf>
    <xf numFmtId="2" fontId="19" fillId="0" borderId="1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2"/>
  <sheetViews>
    <sheetView tabSelected="1" workbookViewId="0">
      <selection activeCell="G6" sqref="G6"/>
    </sheetView>
  </sheetViews>
  <sheetFormatPr defaultColWidth="9.140625" defaultRowHeight="15"/>
  <cols>
    <col min="1" max="1" width="3.140625" style="37" customWidth="1"/>
    <col min="2" max="2" width="2.28515625" style="37" customWidth="1"/>
    <col min="3" max="3" width="7.5703125" style="37" customWidth="1"/>
    <col min="4" max="4" width="43" style="37" customWidth="1"/>
    <col min="5" max="6" width="10.85546875" style="37" customWidth="1"/>
    <col min="7" max="7" width="10.7109375" style="37" customWidth="1"/>
    <col min="8" max="10" width="10.5703125" style="37" customWidth="1"/>
    <col min="11" max="11" width="10.42578125" style="37" customWidth="1"/>
    <col min="12" max="13" width="9.140625" style="61"/>
    <col min="14" max="16384" width="9.140625" style="37"/>
  </cols>
  <sheetData>
    <row r="2" spans="1:14" ht="20.25">
      <c r="D2" s="38" t="s">
        <v>140</v>
      </c>
      <c r="E2" s="38"/>
      <c r="F2" s="38"/>
      <c r="G2" s="38"/>
      <c r="H2" s="38"/>
      <c r="I2" s="38"/>
      <c r="J2" s="38"/>
      <c r="L2" s="39"/>
      <c r="M2" s="39"/>
      <c r="N2" s="24"/>
    </row>
    <row r="3" spans="1:14" ht="20.25">
      <c r="D3" s="38"/>
      <c r="E3" s="38"/>
      <c r="F3" s="38"/>
      <c r="G3" s="38"/>
      <c r="H3" s="38"/>
      <c r="I3" s="38"/>
      <c r="J3" s="38"/>
      <c r="L3" s="39"/>
      <c r="M3" s="39"/>
      <c r="N3" s="24"/>
    </row>
    <row r="4" spans="1:14" ht="18.75">
      <c r="A4" s="246" t="s">
        <v>141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39"/>
      <c r="M4" s="39"/>
      <c r="N4" s="24"/>
    </row>
    <row r="5" spans="1:14" ht="18.75">
      <c r="A5" s="246" t="s">
        <v>142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39"/>
      <c r="M5" s="39"/>
      <c r="N5" s="24"/>
    </row>
    <row r="6" spans="1:14" ht="19.5" thickBot="1">
      <c r="A6" s="112"/>
      <c r="B6" s="112"/>
      <c r="C6" s="112"/>
      <c r="D6" s="112"/>
      <c r="E6" s="112"/>
      <c r="F6" s="112"/>
      <c r="G6" s="112"/>
      <c r="H6" s="112"/>
      <c r="I6" s="223"/>
      <c r="J6" s="112"/>
      <c r="K6" s="112"/>
      <c r="L6" s="39"/>
      <c r="M6" s="39"/>
      <c r="N6" s="24"/>
    </row>
    <row r="7" spans="1:14" ht="16.5" thickBot="1">
      <c r="E7" s="138" t="s">
        <v>111</v>
      </c>
      <c r="F7" s="138" t="s">
        <v>111</v>
      </c>
      <c r="G7" s="138" t="s">
        <v>113</v>
      </c>
      <c r="H7" s="138" t="s">
        <v>114</v>
      </c>
      <c r="I7" s="228"/>
      <c r="J7" s="40"/>
      <c r="K7" s="40"/>
      <c r="L7" s="39"/>
      <c r="M7" s="39"/>
      <c r="N7" s="24"/>
    </row>
    <row r="8" spans="1:14" ht="16.5" thickBot="1">
      <c r="A8" s="41"/>
      <c r="B8" s="42"/>
      <c r="C8" s="43"/>
      <c r="D8" s="44" t="s">
        <v>0</v>
      </c>
      <c r="E8" s="139" t="s">
        <v>112</v>
      </c>
      <c r="F8" s="139" t="s">
        <v>129</v>
      </c>
      <c r="G8" s="139" t="s">
        <v>130</v>
      </c>
      <c r="H8" s="229" t="s">
        <v>131</v>
      </c>
      <c r="I8" s="231" t="s">
        <v>100</v>
      </c>
      <c r="J8" s="230" t="s">
        <v>101</v>
      </c>
      <c r="K8" s="45" t="s">
        <v>128</v>
      </c>
      <c r="L8" s="46"/>
      <c r="M8" s="46"/>
    </row>
    <row r="9" spans="1:14" ht="18.75">
      <c r="A9" s="47">
        <v>41</v>
      </c>
      <c r="B9" s="48"/>
      <c r="C9" s="48">
        <v>111003</v>
      </c>
      <c r="D9" s="48" t="s">
        <v>10</v>
      </c>
      <c r="E9" s="174">
        <v>109017.43</v>
      </c>
      <c r="F9" s="195">
        <v>121116.69</v>
      </c>
      <c r="G9" s="175">
        <v>114000</v>
      </c>
      <c r="H9" s="175">
        <v>120000</v>
      </c>
      <c r="I9" s="175">
        <v>123000</v>
      </c>
      <c r="J9" s="176">
        <v>123000</v>
      </c>
      <c r="K9" s="177">
        <v>123000</v>
      </c>
      <c r="L9" s="50"/>
      <c r="M9" s="50"/>
      <c r="N9" s="51"/>
    </row>
    <row r="10" spans="1:14" ht="15.75">
      <c r="A10" s="52">
        <v>41</v>
      </c>
      <c r="B10" s="48"/>
      <c r="C10" s="48">
        <v>121001</v>
      </c>
      <c r="D10" s="48" t="s">
        <v>2</v>
      </c>
      <c r="E10" s="178">
        <v>19301.25</v>
      </c>
      <c r="F10" s="184">
        <v>19156.580000000002</v>
      </c>
      <c r="G10" s="178">
        <v>15000</v>
      </c>
      <c r="H10" s="178">
        <v>18600</v>
      </c>
      <c r="I10" s="178">
        <v>18000</v>
      </c>
      <c r="J10" s="179">
        <v>18000</v>
      </c>
      <c r="K10" s="180">
        <v>18000</v>
      </c>
      <c r="L10" s="50"/>
      <c r="M10" s="50"/>
    </row>
    <row r="11" spans="1:14" ht="15.75">
      <c r="A11" s="52">
        <v>41</v>
      </c>
      <c r="B11" s="48"/>
      <c r="C11" s="48">
        <v>121002</v>
      </c>
      <c r="D11" s="48" t="s">
        <v>3</v>
      </c>
      <c r="E11" s="178">
        <v>2916.07</v>
      </c>
      <c r="F11" s="184">
        <v>2881.53</v>
      </c>
      <c r="G11" s="178">
        <v>2900</v>
      </c>
      <c r="H11" s="178">
        <v>2900</v>
      </c>
      <c r="I11" s="178">
        <v>2900</v>
      </c>
      <c r="J11" s="179">
        <v>2900</v>
      </c>
      <c r="K11" s="180">
        <v>2900</v>
      </c>
      <c r="L11" s="50"/>
      <c r="M11" s="50"/>
    </row>
    <row r="12" spans="1:14" ht="15.75">
      <c r="A12" s="52">
        <v>41</v>
      </c>
      <c r="B12" s="48"/>
      <c r="C12" s="48">
        <v>121003</v>
      </c>
      <c r="D12" s="48" t="s">
        <v>4</v>
      </c>
      <c r="E12" s="178">
        <v>135.30000000000001</v>
      </c>
      <c r="F12" s="184">
        <v>135.30000000000001</v>
      </c>
      <c r="G12" s="178">
        <v>135</v>
      </c>
      <c r="H12" s="178">
        <v>135</v>
      </c>
      <c r="I12" s="178">
        <v>135</v>
      </c>
      <c r="J12" s="179">
        <v>135</v>
      </c>
      <c r="K12" s="180">
        <v>135</v>
      </c>
      <c r="L12" s="50"/>
      <c r="M12" s="50"/>
    </row>
    <row r="13" spans="1:14" ht="15.75">
      <c r="A13" s="52">
        <v>41</v>
      </c>
      <c r="B13" s="48"/>
      <c r="C13" s="48">
        <v>133001</v>
      </c>
      <c r="D13" s="48" t="s">
        <v>5</v>
      </c>
      <c r="E13" s="178">
        <v>504.64</v>
      </c>
      <c r="F13" s="184">
        <v>511.28</v>
      </c>
      <c r="G13" s="178">
        <v>500</v>
      </c>
      <c r="H13" s="178">
        <v>518</v>
      </c>
      <c r="I13" s="178">
        <v>500</v>
      </c>
      <c r="J13" s="179">
        <v>500</v>
      </c>
      <c r="K13" s="180">
        <v>500</v>
      </c>
      <c r="L13" s="50"/>
      <c r="M13" s="50"/>
    </row>
    <row r="14" spans="1:14" ht="15.75">
      <c r="A14" s="52">
        <v>41</v>
      </c>
      <c r="B14" s="48"/>
      <c r="C14" s="48">
        <v>133013</v>
      </c>
      <c r="D14" s="48" t="s">
        <v>6</v>
      </c>
      <c r="E14" s="178">
        <v>9968.7000000000007</v>
      </c>
      <c r="F14" s="184">
        <v>10748.54</v>
      </c>
      <c r="G14" s="178">
        <v>10000</v>
      </c>
      <c r="H14" s="178">
        <v>9500</v>
      </c>
      <c r="I14" s="178">
        <v>10000</v>
      </c>
      <c r="J14" s="179">
        <v>10000</v>
      </c>
      <c r="K14" s="180">
        <v>10000</v>
      </c>
      <c r="L14" s="50"/>
      <c r="M14" s="50"/>
    </row>
    <row r="15" spans="1:14" ht="15.75">
      <c r="A15" s="52">
        <v>41</v>
      </c>
      <c r="B15" s="48"/>
      <c r="C15" s="48">
        <v>212002</v>
      </c>
      <c r="D15" s="48" t="s">
        <v>132</v>
      </c>
      <c r="E15" s="178" t="s">
        <v>106</v>
      </c>
      <c r="F15" s="184" t="s">
        <v>106</v>
      </c>
      <c r="G15" s="178" t="s">
        <v>106</v>
      </c>
      <c r="H15" s="178">
        <v>3900</v>
      </c>
      <c r="I15" s="178">
        <v>1000</v>
      </c>
      <c r="J15" s="181">
        <v>1000</v>
      </c>
      <c r="K15" s="182">
        <v>1000</v>
      </c>
      <c r="L15" s="50"/>
      <c r="M15" s="50"/>
    </row>
    <row r="16" spans="1:14" ht="15.75">
      <c r="A16" s="52">
        <v>41</v>
      </c>
      <c r="B16" s="48"/>
      <c r="C16" s="48">
        <v>212003</v>
      </c>
      <c r="D16" s="48" t="s">
        <v>133</v>
      </c>
      <c r="E16" s="178">
        <v>632.41</v>
      </c>
      <c r="F16" s="184">
        <v>620.74</v>
      </c>
      <c r="G16" s="178">
        <v>6200</v>
      </c>
      <c r="H16" s="178">
        <v>600</v>
      </c>
      <c r="I16" s="178">
        <v>600</v>
      </c>
      <c r="J16" s="181">
        <v>600</v>
      </c>
      <c r="K16" s="182">
        <v>600</v>
      </c>
      <c r="L16" s="50"/>
      <c r="M16" s="50"/>
    </row>
    <row r="17" spans="1:13" ht="15.75">
      <c r="A17" s="52">
        <v>41</v>
      </c>
      <c r="B17" s="48"/>
      <c r="C17" s="48">
        <v>221004</v>
      </c>
      <c r="D17" s="48" t="s">
        <v>11</v>
      </c>
      <c r="E17" s="178">
        <v>330</v>
      </c>
      <c r="F17" s="184">
        <v>545</v>
      </c>
      <c r="G17" s="178">
        <v>300</v>
      </c>
      <c r="H17" s="178">
        <v>400</v>
      </c>
      <c r="I17" s="178">
        <v>300</v>
      </c>
      <c r="J17" s="181">
        <v>300</v>
      </c>
      <c r="K17" s="182">
        <v>300</v>
      </c>
      <c r="L17" s="50"/>
      <c r="M17" s="50"/>
    </row>
    <row r="18" spans="1:13" ht="15.75">
      <c r="A18" s="52">
        <v>41</v>
      </c>
      <c r="B18" s="48"/>
      <c r="C18" s="48">
        <v>222003</v>
      </c>
      <c r="D18" s="48" t="s">
        <v>108</v>
      </c>
      <c r="E18" s="178">
        <v>4.7699999999999996</v>
      </c>
      <c r="F18" s="184">
        <v>3.31</v>
      </c>
      <c r="G18" s="140" t="s">
        <v>106</v>
      </c>
      <c r="H18" s="178" t="s">
        <v>106</v>
      </c>
      <c r="I18" s="178"/>
      <c r="J18" s="141" t="s">
        <v>106</v>
      </c>
      <c r="K18" s="142" t="s">
        <v>106</v>
      </c>
      <c r="L18" s="50"/>
      <c r="M18" s="50"/>
    </row>
    <row r="19" spans="1:13" ht="15.75">
      <c r="A19" s="52">
        <v>41</v>
      </c>
      <c r="B19" s="48"/>
      <c r="C19" s="48">
        <v>223001</v>
      </c>
      <c r="D19" s="48" t="s">
        <v>118</v>
      </c>
      <c r="E19" s="178">
        <v>1903.17</v>
      </c>
      <c r="F19" s="184">
        <v>2892.49</v>
      </c>
      <c r="G19" s="178">
        <v>1500</v>
      </c>
      <c r="H19" s="178">
        <v>1000</v>
      </c>
      <c r="I19" s="178">
        <v>1500</v>
      </c>
      <c r="J19" s="181">
        <v>1500</v>
      </c>
      <c r="K19" s="182">
        <v>1500</v>
      </c>
      <c r="L19" s="50"/>
      <c r="M19" s="50"/>
    </row>
    <row r="20" spans="1:13" ht="15.75">
      <c r="A20" s="52">
        <v>41</v>
      </c>
      <c r="B20" s="48">
        <v>1</v>
      </c>
      <c r="C20" s="48">
        <v>223001</v>
      </c>
      <c r="D20" s="48" t="s">
        <v>7</v>
      </c>
      <c r="E20" s="183">
        <v>6276.64</v>
      </c>
      <c r="F20" s="200">
        <v>6641.84</v>
      </c>
      <c r="G20" s="179">
        <v>6342</v>
      </c>
      <c r="H20" s="179">
        <v>6200</v>
      </c>
      <c r="I20" s="179">
        <v>6100</v>
      </c>
      <c r="J20" s="181">
        <v>6100</v>
      </c>
      <c r="K20" s="182">
        <v>6100</v>
      </c>
      <c r="L20" s="50"/>
      <c r="M20" s="50"/>
    </row>
    <row r="21" spans="1:13" ht="15.75">
      <c r="A21" s="157">
        <v>41</v>
      </c>
      <c r="B21" s="158"/>
      <c r="C21" s="158">
        <v>223003</v>
      </c>
      <c r="D21" s="158" t="s">
        <v>120</v>
      </c>
      <c r="E21" s="141" t="s">
        <v>106</v>
      </c>
      <c r="F21" s="159" t="s">
        <v>106</v>
      </c>
      <c r="G21" s="141">
        <v>1560</v>
      </c>
      <c r="H21" s="141">
        <v>1200</v>
      </c>
      <c r="I21" s="141">
        <v>1400</v>
      </c>
      <c r="J21" s="181">
        <v>1400</v>
      </c>
      <c r="K21" s="182">
        <v>1400</v>
      </c>
      <c r="L21" s="50"/>
      <c r="M21" s="50"/>
    </row>
    <row r="22" spans="1:13" ht="15.75">
      <c r="A22" s="52">
        <v>41</v>
      </c>
      <c r="B22" s="48"/>
      <c r="C22" s="48">
        <v>242000</v>
      </c>
      <c r="D22" s="48" t="s">
        <v>8</v>
      </c>
      <c r="E22" s="178">
        <v>4.9400000000000004</v>
      </c>
      <c r="F22" s="184">
        <v>4.2699999999999996</v>
      </c>
      <c r="G22" s="178">
        <v>7</v>
      </c>
      <c r="H22" s="178">
        <v>5</v>
      </c>
      <c r="I22" s="178">
        <v>7</v>
      </c>
      <c r="J22" s="179">
        <v>7</v>
      </c>
      <c r="K22" s="180">
        <v>7</v>
      </c>
      <c r="L22" s="50"/>
      <c r="M22" s="50"/>
    </row>
    <row r="23" spans="1:13" ht="15.75">
      <c r="A23" s="52"/>
      <c r="B23" s="48"/>
      <c r="C23" s="48"/>
      <c r="D23" s="48"/>
      <c r="E23" s="184"/>
      <c r="F23" s="184"/>
      <c r="G23" s="178"/>
      <c r="H23" s="178"/>
      <c r="I23" s="185"/>
      <c r="J23" s="185"/>
      <c r="K23" s="180"/>
      <c r="L23" s="50"/>
      <c r="M23" s="50"/>
    </row>
    <row r="24" spans="1:13" ht="15.75">
      <c r="A24" s="52"/>
      <c r="B24" s="48"/>
      <c r="C24" s="48"/>
      <c r="D24" s="48"/>
      <c r="E24" s="184"/>
      <c r="F24" s="184"/>
      <c r="G24" s="178"/>
      <c r="H24" s="178"/>
      <c r="I24" s="185"/>
      <c r="J24" s="185"/>
      <c r="K24" s="180"/>
      <c r="L24" s="50"/>
      <c r="M24" s="50"/>
    </row>
    <row r="25" spans="1:13" ht="15.75">
      <c r="A25" s="52"/>
      <c r="B25" s="48"/>
      <c r="C25" s="48"/>
      <c r="D25" s="53" t="s">
        <v>9</v>
      </c>
      <c r="E25" s="186">
        <f>SUM(E9:E22)</f>
        <v>150995.32000000004</v>
      </c>
      <c r="F25" s="201">
        <f>SUM(F9:F22)</f>
        <v>165257.56999999998</v>
      </c>
      <c r="G25" s="186">
        <f t="shared" ref="G25:K25" si="0">SUM(G9:G22)</f>
        <v>158444</v>
      </c>
      <c r="H25" s="187">
        <f t="shared" si="0"/>
        <v>164958</v>
      </c>
      <c r="I25" s="187">
        <f>SUM(I9:I22)</f>
        <v>165442</v>
      </c>
      <c r="J25" s="187">
        <f t="shared" si="0"/>
        <v>165442</v>
      </c>
      <c r="K25" s="188">
        <f t="shared" si="0"/>
        <v>165442</v>
      </c>
      <c r="L25" s="54"/>
      <c r="M25" s="54"/>
    </row>
    <row r="26" spans="1:13" ht="16.5" thickBot="1">
      <c r="A26" s="55"/>
      <c r="B26" s="56"/>
      <c r="C26" s="56"/>
      <c r="D26" s="56"/>
      <c r="E26" s="189"/>
      <c r="F26" s="189"/>
      <c r="G26" s="190"/>
      <c r="H26" s="190"/>
      <c r="I26" s="190"/>
      <c r="J26" s="190"/>
      <c r="K26" s="191"/>
      <c r="L26" s="50"/>
      <c r="M26" s="50"/>
    </row>
    <row r="27" spans="1:13" ht="16.5" thickBot="1">
      <c r="A27" s="57"/>
      <c r="B27" s="58"/>
      <c r="C27" s="59"/>
      <c r="D27" s="60" t="s">
        <v>110</v>
      </c>
      <c r="E27" s="192"/>
      <c r="F27" s="202"/>
      <c r="G27" s="193"/>
      <c r="H27" s="193"/>
      <c r="I27" s="193"/>
      <c r="J27" s="193"/>
      <c r="K27" s="194"/>
      <c r="L27" s="50"/>
      <c r="M27" s="50"/>
    </row>
    <row r="28" spans="1:13" ht="15.75">
      <c r="A28" s="47">
        <v>41</v>
      </c>
      <c r="B28" s="49"/>
      <c r="C28" s="49">
        <v>233001</v>
      </c>
      <c r="D28" s="49" t="s">
        <v>115</v>
      </c>
      <c r="E28" s="195">
        <v>1286.33</v>
      </c>
      <c r="F28" s="195"/>
      <c r="G28" s="175"/>
      <c r="H28" s="175"/>
      <c r="I28" s="175"/>
      <c r="J28" s="175"/>
      <c r="K28" s="177"/>
      <c r="L28" s="50"/>
      <c r="M28" s="50"/>
    </row>
    <row r="29" spans="1:13" ht="15.75">
      <c r="A29" s="55"/>
      <c r="B29" s="56"/>
      <c r="C29" s="56"/>
      <c r="D29" s="56"/>
      <c r="E29" s="189"/>
      <c r="F29" s="189"/>
      <c r="G29" s="190"/>
      <c r="H29" s="190"/>
      <c r="I29" s="190"/>
      <c r="J29" s="190"/>
      <c r="K29" s="191"/>
      <c r="L29" s="50"/>
      <c r="M29" s="50"/>
    </row>
    <row r="30" spans="1:13" ht="16.5" thickBot="1">
      <c r="A30" s="62"/>
      <c r="B30" s="63"/>
      <c r="C30" s="63"/>
      <c r="D30" s="64" t="s">
        <v>116</v>
      </c>
      <c r="E30" s="196">
        <f t="shared" ref="E30:K30" si="1">SUM(E28:E29,E25)</f>
        <v>152281.65000000002</v>
      </c>
      <c r="F30" s="196">
        <f t="shared" si="1"/>
        <v>165257.56999999998</v>
      </c>
      <c r="G30" s="197">
        <f t="shared" si="1"/>
        <v>158444</v>
      </c>
      <c r="H30" s="197">
        <f t="shared" si="1"/>
        <v>164958</v>
      </c>
      <c r="I30" s="197">
        <f>SUM(I25)</f>
        <v>165442</v>
      </c>
      <c r="J30" s="197">
        <f t="shared" si="1"/>
        <v>165442</v>
      </c>
      <c r="K30" s="198">
        <f t="shared" si="1"/>
        <v>165442</v>
      </c>
      <c r="L30" s="50"/>
      <c r="M30" s="50"/>
    </row>
    <row r="31" spans="1:13" ht="15.75">
      <c r="B31" s="24"/>
      <c r="C31" s="24"/>
      <c r="D31" s="24"/>
      <c r="E31" s="24"/>
      <c r="F31" s="24"/>
      <c r="G31" s="24"/>
      <c r="H31" s="24"/>
      <c r="I31" s="24"/>
      <c r="J31" s="24"/>
    </row>
    <row r="32" spans="1:13" ht="15.75">
      <c r="B32" s="24"/>
      <c r="C32" s="24"/>
      <c r="D32" s="24"/>
      <c r="E32" s="24"/>
      <c r="F32" s="24"/>
      <c r="G32" s="24"/>
      <c r="H32" s="24"/>
      <c r="I32" s="24"/>
      <c r="J32" s="24"/>
    </row>
  </sheetData>
  <mergeCells count="2"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I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Q12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K2" sqref="K2"/>
    </sheetView>
  </sheetViews>
  <sheetFormatPr defaultColWidth="9.140625" defaultRowHeight="15.75"/>
  <cols>
    <col min="1" max="1" width="0.140625" style="1" customWidth="1"/>
    <col min="2" max="2" width="3.140625" style="3" customWidth="1"/>
    <col min="3" max="3" width="1.42578125" style="1" customWidth="1"/>
    <col min="4" max="4" width="6.42578125" style="5" customWidth="1"/>
    <col min="5" max="5" width="7.85546875" style="4" customWidth="1"/>
    <col min="6" max="6" width="37.140625" style="1" customWidth="1"/>
    <col min="7" max="10" width="11.5703125" style="1" customWidth="1"/>
    <col min="11" max="11" width="11.42578125" style="1" customWidth="1"/>
    <col min="12" max="13" width="11" style="4" customWidth="1"/>
    <col min="14" max="14" width="60.140625" style="4" customWidth="1"/>
    <col min="15" max="15" width="9.140625" style="4" customWidth="1"/>
    <col min="16" max="16" width="10.42578125" style="9" customWidth="1"/>
    <col min="17" max="17" width="8.42578125" style="9" customWidth="1"/>
    <col min="18" max="18" width="9.140625" style="1" customWidth="1"/>
    <col min="19" max="19" width="9.140625" style="1"/>
    <col min="20" max="20" width="9.140625" style="1" customWidth="1"/>
    <col min="21" max="21" width="9.140625" style="1"/>
    <col min="22" max="22" width="9.140625" style="1" customWidth="1"/>
    <col min="23" max="23" width="9.140625" style="1"/>
    <col min="24" max="25" width="9.140625" style="1" customWidth="1"/>
    <col min="26" max="16384" width="9.140625" style="1"/>
  </cols>
  <sheetData>
    <row r="1" spans="1:17" ht="16.5" thickBot="1">
      <c r="B1" s="23"/>
      <c r="C1" s="24"/>
      <c r="G1" s="138" t="s">
        <v>111</v>
      </c>
      <c r="H1" s="138" t="s">
        <v>111</v>
      </c>
      <c r="I1" s="138" t="s">
        <v>113</v>
      </c>
      <c r="J1" s="138" t="s">
        <v>114</v>
      </c>
      <c r="K1" s="232"/>
      <c r="L1" s="24"/>
      <c r="M1" s="24"/>
    </row>
    <row r="2" spans="1:17" ht="16.5" customHeight="1" thickBot="1">
      <c r="A2" s="155"/>
      <c r="B2" s="240" t="s">
        <v>87</v>
      </c>
      <c r="C2" s="239" t="s">
        <v>93</v>
      </c>
      <c r="D2" s="25" t="s">
        <v>12</v>
      </c>
      <c r="E2" s="26" t="s">
        <v>1</v>
      </c>
      <c r="F2" s="27" t="s">
        <v>121</v>
      </c>
      <c r="G2" s="139" t="s">
        <v>112</v>
      </c>
      <c r="H2" s="139" t="s">
        <v>129</v>
      </c>
      <c r="I2" s="139" t="s">
        <v>130</v>
      </c>
      <c r="J2" s="139" t="s">
        <v>131</v>
      </c>
      <c r="K2" s="237" t="s">
        <v>100</v>
      </c>
      <c r="L2" s="236" t="s">
        <v>101</v>
      </c>
      <c r="M2" s="78" t="s">
        <v>128</v>
      </c>
      <c r="N2" s="226"/>
      <c r="O2" s="16"/>
      <c r="P2" s="8"/>
      <c r="Q2" s="8"/>
    </row>
    <row r="3" spans="1:17" ht="16.5" customHeight="1">
      <c r="A3" s="155"/>
      <c r="B3" s="84">
        <v>41</v>
      </c>
      <c r="C3" s="70"/>
      <c r="D3" s="85" t="s">
        <v>85</v>
      </c>
      <c r="E3" s="69">
        <v>611000</v>
      </c>
      <c r="F3" s="70" t="s">
        <v>62</v>
      </c>
      <c r="G3" s="168">
        <v>37897.35</v>
      </c>
      <c r="H3" s="203">
        <v>38333.040000000001</v>
      </c>
      <c r="I3" s="169">
        <v>40000</v>
      </c>
      <c r="J3" s="169">
        <v>39000</v>
      </c>
      <c r="K3" s="207">
        <v>43000</v>
      </c>
      <c r="L3" s="143">
        <v>43000</v>
      </c>
      <c r="M3" s="149">
        <v>43000</v>
      </c>
      <c r="N3" s="9"/>
      <c r="O3" s="9"/>
    </row>
    <row r="4" spans="1:17" ht="16.5" customHeight="1">
      <c r="A4" s="155"/>
      <c r="B4" s="28">
        <v>41</v>
      </c>
      <c r="C4" s="29"/>
      <c r="D4" s="30" t="s">
        <v>85</v>
      </c>
      <c r="E4" s="31">
        <v>621000</v>
      </c>
      <c r="F4" s="29" t="s">
        <v>88</v>
      </c>
      <c r="G4" s="113">
        <v>4360.92</v>
      </c>
      <c r="H4" s="204">
        <v>4300.57</v>
      </c>
      <c r="I4" s="113">
        <v>3780</v>
      </c>
      <c r="J4" s="113">
        <v>3700</v>
      </c>
      <c r="K4" s="165">
        <v>3400</v>
      </c>
      <c r="L4" s="114">
        <v>3400</v>
      </c>
      <c r="M4" s="115">
        <v>3400</v>
      </c>
      <c r="N4" s="9"/>
      <c r="O4" s="9"/>
    </row>
    <row r="5" spans="1:17" ht="16.5" customHeight="1">
      <c r="A5" s="155"/>
      <c r="B5" s="28">
        <v>41</v>
      </c>
      <c r="C5" s="29"/>
      <c r="D5" s="164" t="s">
        <v>94</v>
      </c>
      <c r="E5" s="31">
        <v>623000</v>
      </c>
      <c r="F5" s="29" t="s">
        <v>99</v>
      </c>
      <c r="G5" s="104" t="s">
        <v>106</v>
      </c>
      <c r="H5" s="205" t="s">
        <v>106</v>
      </c>
      <c r="I5" s="104">
        <v>220</v>
      </c>
      <c r="J5" s="104">
        <v>200</v>
      </c>
      <c r="K5" s="165">
        <v>900</v>
      </c>
      <c r="L5" s="114">
        <v>900</v>
      </c>
      <c r="M5" s="115">
        <v>900</v>
      </c>
      <c r="N5" s="9"/>
      <c r="O5" s="9"/>
    </row>
    <row r="6" spans="1:17" ht="16.5" customHeight="1">
      <c r="A6" s="155"/>
      <c r="B6" s="28">
        <v>41</v>
      </c>
      <c r="C6" s="29"/>
      <c r="D6" s="30" t="s">
        <v>85</v>
      </c>
      <c r="E6" s="31">
        <v>625001</v>
      </c>
      <c r="F6" s="29" t="s">
        <v>13</v>
      </c>
      <c r="G6" s="113">
        <v>569.77</v>
      </c>
      <c r="H6" s="204">
        <v>554.26</v>
      </c>
      <c r="I6" s="113">
        <v>560</v>
      </c>
      <c r="J6" s="113">
        <v>550</v>
      </c>
      <c r="K6" s="165">
        <v>602</v>
      </c>
      <c r="L6" s="114">
        <v>602</v>
      </c>
      <c r="M6" s="115">
        <v>602</v>
      </c>
      <c r="N6" s="9"/>
      <c r="O6" s="9"/>
    </row>
    <row r="7" spans="1:17" ht="16.5" customHeight="1">
      <c r="A7" s="155"/>
      <c r="B7" s="28">
        <v>41</v>
      </c>
      <c r="C7" s="29"/>
      <c r="D7" s="30" t="s">
        <v>85</v>
      </c>
      <c r="E7" s="31">
        <v>625002</v>
      </c>
      <c r="F7" s="29" t="s">
        <v>14</v>
      </c>
      <c r="G7" s="113">
        <v>5710.38</v>
      </c>
      <c r="H7" s="204">
        <v>5531.23</v>
      </c>
      <c r="I7" s="113">
        <v>5600</v>
      </c>
      <c r="J7" s="113">
        <v>5500</v>
      </c>
      <c r="K7" s="165">
        <v>6020</v>
      </c>
      <c r="L7" s="114">
        <v>6020</v>
      </c>
      <c r="M7" s="115">
        <v>6020</v>
      </c>
      <c r="N7" s="9"/>
      <c r="O7" s="9"/>
    </row>
    <row r="8" spans="1:17" ht="16.5" customHeight="1">
      <c r="A8" s="155"/>
      <c r="B8" s="28">
        <v>41</v>
      </c>
      <c r="C8" s="29"/>
      <c r="D8" s="30" t="s">
        <v>85</v>
      </c>
      <c r="E8" s="31">
        <v>625003</v>
      </c>
      <c r="F8" s="29" t="s">
        <v>92</v>
      </c>
      <c r="G8" s="113">
        <v>331.87</v>
      </c>
      <c r="H8" s="204">
        <v>316.48</v>
      </c>
      <c r="I8" s="113">
        <v>320</v>
      </c>
      <c r="J8" s="113">
        <v>300</v>
      </c>
      <c r="K8" s="165">
        <v>344</v>
      </c>
      <c r="L8" s="114">
        <v>344</v>
      </c>
      <c r="M8" s="115">
        <v>344</v>
      </c>
      <c r="N8" s="9"/>
      <c r="O8" s="9"/>
    </row>
    <row r="9" spans="1:17" ht="16.5" customHeight="1">
      <c r="A9" s="155"/>
      <c r="B9" s="28">
        <v>41</v>
      </c>
      <c r="C9" s="29"/>
      <c r="D9" s="30" t="s">
        <v>85</v>
      </c>
      <c r="E9" s="31">
        <v>625004</v>
      </c>
      <c r="F9" s="29" t="s">
        <v>15</v>
      </c>
      <c r="G9" s="113">
        <v>1227.53</v>
      </c>
      <c r="H9" s="204">
        <v>1188.04</v>
      </c>
      <c r="I9" s="113">
        <v>1200</v>
      </c>
      <c r="J9" s="113">
        <v>1100</v>
      </c>
      <c r="K9" s="165">
        <v>1290</v>
      </c>
      <c r="L9" s="114">
        <v>1290</v>
      </c>
      <c r="M9" s="115">
        <v>1290</v>
      </c>
      <c r="N9" s="9"/>
      <c r="O9" s="9"/>
    </row>
    <row r="10" spans="1:17" ht="16.5" customHeight="1">
      <c r="A10" s="155"/>
      <c r="B10" s="28">
        <v>41</v>
      </c>
      <c r="C10" s="29"/>
      <c r="D10" s="30" t="s">
        <v>85</v>
      </c>
      <c r="E10" s="31">
        <v>625005</v>
      </c>
      <c r="F10" s="29" t="s">
        <v>16</v>
      </c>
      <c r="G10" s="113">
        <v>406.93</v>
      </c>
      <c r="H10" s="204">
        <v>395.87</v>
      </c>
      <c r="I10" s="113">
        <v>400</v>
      </c>
      <c r="J10" s="113">
        <v>400</v>
      </c>
      <c r="K10" s="165">
        <v>430</v>
      </c>
      <c r="L10" s="114">
        <v>430</v>
      </c>
      <c r="M10" s="115">
        <v>430</v>
      </c>
      <c r="N10" s="9"/>
      <c r="O10" s="9"/>
    </row>
    <row r="11" spans="1:17" ht="16.5" customHeight="1">
      <c r="A11" s="155"/>
      <c r="B11" s="28">
        <v>41</v>
      </c>
      <c r="C11" s="29"/>
      <c r="D11" s="30" t="s">
        <v>85</v>
      </c>
      <c r="E11" s="31">
        <v>625007</v>
      </c>
      <c r="F11" s="29" t="s">
        <v>17</v>
      </c>
      <c r="G11" s="113">
        <v>1943.69</v>
      </c>
      <c r="H11" s="204">
        <v>1881.22</v>
      </c>
      <c r="I11" s="113">
        <v>1900</v>
      </c>
      <c r="J11" s="113">
        <v>1720</v>
      </c>
      <c r="K11" s="165">
        <v>2043</v>
      </c>
      <c r="L11" s="114">
        <v>2043</v>
      </c>
      <c r="M11" s="115">
        <v>2043</v>
      </c>
      <c r="N11" s="9"/>
      <c r="O11" s="9"/>
    </row>
    <row r="12" spans="1:17" ht="16.5" customHeight="1">
      <c r="A12" s="155"/>
      <c r="B12" s="28">
        <v>41</v>
      </c>
      <c r="C12" s="29"/>
      <c r="D12" s="30" t="s">
        <v>85</v>
      </c>
      <c r="E12" s="31">
        <v>627000</v>
      </c>
      <c r="F12" s="29" t="s">
        <v>18</v>
      </c>
      <c r="G12" s="113">
        <v>1010.24</v>
      </c>
      <c r="H12" s="204">
        <v>1123.42</v>
      </c>
      <c r="I12" s="113">
        <v>1200</v>
      </c>
      <c r="J12" s="113">
        <v>1140</v>
      </c>
      <c r="K12" s="117">
        <v>1290</v>
      </c>
      <c r="L12" s="116">
        <v>1290</v>
      </c>
      <c r="M12" s="150">
        <v>1290</v>
      </c>
      <c r="N12" s="17"/>
      <c r="O12" s="17"/>
      <c r="P12" s="13"/>
    </row>
    <row r="13" spans="1:17" ht="16.5" customHeight="1">
      <c r="A13" s="155"/>
      <c r="B13" s="28">
        <v>41</v>
      </c>
      <c r="C13" s="29"/>
      <c r="D13" s="30" t="s">
        <v>85</v>
      </c>
      <c r="E13" s="31">
        <v>632001</v>
      </c>
      <c r="F13" s="29" t="s">
        <v>19</v>
      </c>
      <c r="G13" s="113">
        <v>2974.75</v>
      </c>
      <c r="H13" s="204">
        <v>3373.23</v>
      </c>
      <c r="I13" s="113">
        <v>3000</v>
      </c>
      <c r="J13" s="113">
        <v>2900</v>
      </c>
      <c r="K13" s="204">
        <v>3000</v>
      </c>
      <c r="L13" s="114">
        <v>3000</v>
      </c>
      <c r="M13" s="115">
        <v>3000</v>
      </c>
      <c r="N13" s="9"/>
      <c r="O13" s="9"/>
    </row>
    <row r="14" spans="1:17" ht="16.5" customHeight="1">
      <c r="A14" s="155"/>
      <c r="B14" s="28">
        <v>41</v>
      </c>
      <c r="C14" s="29"/>
      <c r="D14" s="30" t="s">
        <v>85</v>
      </c>
      <c r="E14" s="31">
        <v>632003</v>
      </c>
      <c r="F14" s="29" t="s">
        <v>126</v>
      </c>
      <c r="G14" s="114">
        <v>1150.83</v>
      </c>
      <c r="H14" s="204">
        <v>1087.0999999999999</v>
      </c>
      <c r="I14" s="113">
        <v>1000</v>
      </c>
      <c r="J14" s="113">
        <v>400</v>
      </c>
      <c r="K14" s="204">
        <v>500</v>
      </c>
      <c r="L14" s="114">
        <v>500</v>
      </c>
      <c r="M14" s="115">
        <v>500</v>
      </c>
      <c r="N14" s="9"/>
      <c r="O14" s="9"/>
    </row>
    <row r="15" spans="1:17" ht="16.5" customHeight="1">
      <c r="A15" s="155"/>
      <c r="B15" s="28">
        <v>41</v>
      </c>
      <c r="C15" s="29"/>
      <c r="D15" s="164" t="s">
        <v>94</v>
      </c>
      <c r="E15" s="31">
        <v>632004</v>
      </c>
      <c r="F15" s="29" t="s">
        <v>134</v>
      </c>
      <c r="G15" s="113" t="s">
        <v>106</v>
      </c>
      <c r="H15" s="204" t="s">
        <v>106</v>
      </c>
      <c r="I15" s="113" t="s">
        <v>106</v>
      </c>
      <c r="J15" s="113">
        <v>200</v>
      </c>
      <c r="K15" s="204">
        <v>190</v>
      </c>
      <c r="L15" s="114">
        <v>190</v>
      </c>
      <c r="M15" s="115">
        <v>190</v>
      </c>
      <c r="N15" s="9"/>
      <c r="O15" s="9"/>
    </row>
    <row r="16" spans="1:17" ht="16.5" customHeight="1">
      <c r="A16" s="155"/>
      <c r="B16" s="28">
        <v>41</v>
      </c>
      <c r="C16" s="29"/>
      <c r="D16" s="164" t="s">
        <v>94</v>
      </c>
      <c r="E16" s="31">
        <v>632005</v>
      </c>
      <c r="F16" s="29" t="s">
        <v>127</v>
      </c>
      <c r="G16" s="113" t="s">
        <v>106</v>
      </c>
      <c r="H16" s="204" t="s">
        <v>106</v>
      </c>
      <c r="I16" s="114" t="s">
        <v>106</v>
      </c>
      <c r="J16" s="199">
        <v>500</v>
      </c>
      <c r="K16" s="165">
        <v>660</v>
      </c>
      <c r="L16" s="114">
        <v>660</v>
      </c>
      <c r="M16" s="115">
        <v>660</v>
      </c>
      <c r="N16" s="9"/>
      <c r="O16" s="9"/>
    </row>
    <row r="17" spans="1:16" ht="15" customHeight="1">
      <c r="A17" s="155"/>
      <c r="B17" s="28">
        <v>41</v>
      </c>
      <c r="C17" s="29"/>
      <c r="D17" s="30" t="s">
        <v>85</v>
      </c>
      <c r="E17" s="31">
        <v>633004</v>
      </c>
      <c r="F17" s="29" t="s">
        <v>119</v>
      </c>
      <c r="G17" s="113">
        <v>15.99</v>
      </c>
      <c r="H17" s="204">
        <v>70.98</v>
      </c>
      <c r="I17" s="113">
        <v>150</v>
      </c>
      <c r="J17" s="113">
        <v>90</v>
      </c>
      <c r="K17" s="165">
        <v>150</v>
      </c>
      <c r="L17" s="114">
        <v>150</v>
      </c>
      <c r="M17" s="115">
        <v>150</v>
      </c>
      <c r="N17" s="9"/>
      <c r="O17" s="9"/>
    </row>
    <row r="18" spans="1:16" ht="16.5" customHeight="1">
      <c r="A18" s="155"/>
      <c r="B18" s="28">
        <v>41</v>
      </c>
      <c r="C18" s="29"/>
      <c r="D18" s="30" t="s">
        <v>85</v>
      </c>
      <c r="E18" s="31">
        <v>633006</v>
      </c>
      <c r="F18" s="29" t="s">
        <v>49</v>
      </c>
      <c r="G18" s="113">
        <v>1140.24</v>
      </c>
      <c r="H18" s="204">
        <v>555.46</v>
      </c>
      <c r="I18" s="113">
        <v>800</v>
      </c>
      <c r="J18" s="113">
        <v>800</v>
      </c>
      <c r="K18" s="165">
        <v>800</v>
      </c>
      <c r="L18" s="114">
        <v>800</v>
      </c>
      <c r="M18" s="115">
        <v>800</v>
      </c>
      <c r="N18" s="9"/>
      <c r="O18" s="9"/>
    </row>
    <row r="19" spans="1:16" ht="16.5" customHeight="1">
      <c r="A19" s="155"/>
      <c r="B19" s="28">
        <v>41</v>
      </c>
      <c r="C19" s="29"/>
      <c r="D19" s="30" t="s">
        <v>85</v>
      </c>
      <c r="E19" s="31">
        <v>633009</v>
      </c>
      <c r="F19" s="29" t="s">
        <v>20</v>
      </c>
      <c r="G19" s="113">
        <v>58.3</v>
      </c>
      <c r="H19" s="204">
        <v>718.8</v>
      </c>
      <c r="I19" s="113">
        <v>100</v>
      </c>
      <c r="J19" s="113">
        <v>150</v>
      </c>
      <c r="K19" s="117">
        <v>100</v>
      </c>
      <c r="L19" s="117">
        <v>100</v>
      </c>
      <c r="M19" s="151">
        <v>100</v>
      </c>
      <c r="N19" s="17"/>
      <c r="O19" s="17"/>
      <c r="P19" s="15"/>
    </row>
    <row r="20" spans="1:16" ht="16.5" customHeight="1">
      <c r="A20" s="155"/>
      <c r="B20" s="28">
        <v>41</v>
      </c>
      <c r="C20" s="29"/>
      <c r="D20" s="30" t="s">
        <v>85</v>
      </c>
      <c r="E20" s="31">
        <v>633010</v>
      </c>
      <c r="F20" s="29" t="s">
        <v>21</v>
      </c>
      <c r="G20" s="113">
        <v>100</v>
      </c>
      <c r="H20" s="204"/>
      <c r="I20" s="113" t="s">
        <v>106</v>
      </c>
      <c r="J20" s="104" t="s">
        <v>106</v>
      </c>
      <c r="K20" s="117" t="s">
        <v>106</v>
      </c>
      <c r="L20" s="116" t="s">
        <v>106</v>
      </c>
      <c r="M20" s="150" t="s">
        <v>106</v>
      </c>
      <c r="N20" s="17"/>
      <c r="O20" s="17"/>
    </row>
    <row r="21" spans="1:16" ht="16.5" customHeight="1">
      <c r="A21" s="155"/>
      <c r="B21" s="28">
        <v>41</v>
      </c>
      <c r="C21" s="29"/>
      <c r="D21" s="30" t="s">
        <v>85</v>
      </c>
      <c r="E21" s="31">
        <v>633016</v>
      </c>
      <c r="F21" s="29" t="s">
        <v>22</v>
      </c>
      <c r="G21" s="113">
        <v>131.69999999999999</v>
      </c>
      <c r="H21" s="204">
        <v>90.67</v>
      </c>
      <c r="I21" s="113">
        <v>150</v>
      </c>
      <c r="J21" s="113">
        <v>70</v>
      </c>
      <c r="K21" s="117">
        <v>150</v>
      </c>
      <c r="L21" s="116">
        <v>150</v>
      </c>
      <c r="M21" s="150">
        <v>150</v>
      </c>
      <c r="N21" s="17"/>
      <c r="O21" s="17"/>
    </row>
    <row r="22" spans="1:16" ht="16.5" customHeight="1">
      <c r="A22" s="155"/>
      <c r="B22" s="28">
        <v>41</v>
      </c>
      <c r="C22" s="29"/>
      <c r="D22" s="30" t="s">
        <v>85</v>
      </c>
      <c r="E22" s="31">
        <v>634001</v>
      </c>
      <c r="F22" s="29" t="s">
        <v>23</v>
      </c>
      <c r="G22" s="113">
        <v>897.95</v>
      </c>
      <c r="H22" s="204">
        <v>882.24</v>
      </c>
      <c r="I22" s="113">
        <v>1000</v>
      </c>
      <c r="J22" s="113">
        <v>900</v>
      </c>
      <c r="K22" s="233">
        <v>1000</v>
      </c>
      <c r="L22" s="144">
        <v>1000</v>
      </c>
      <c r="M22" s="152">
        <v>1000</v>
      </c>
      <c r="N22" s="17"/>
      <c r="O22" s="17"/>
      <c r="P22" s="13"/>
    </row>
    <row r="23" spans="1:16" ht="15" customHeight="1">
      <c r="A23" s="155"/>
      <c r="B23" s="28">
        <v>41</v>
      </c>
      <c r="C23" s="29"/>
      <c r="D23" s="30" t="s">
        <v>85</v>
      </c>
      <c r="E23" s="31">
        <v>634002</v>
      </c>
      <c r="F23" s="29" t="s">
        <v>24</v>
      </c>
      <c r="G23" s="113">
        <v>1271.01</v>
      </c>
      <c r="H23" s="204">
        <v>469.63</v>
      </c>
      <c r="I23" s="113">
        <v>1000</v>
      </c>
      <c r="J23" s="113">
        <v>500</v>
      </c>
      <c r="K23" s="233">
        <v>1000</v>
      </c>
      <c r="L23" s="144">
        <v>1000</v>
      </c>
      <c r="M23" s="152">
        <v>1000</v>
      </c>
      <c r="N23" s="17"/>
      <c r="O23" s="17"/>
    </row>
    <row r="24" spans="1:16" ht="16.5" customHeight="1">
      <c r="A24" s="155"/>
      <c r="B24" s="28">
        <v>41</v>
      </c>
      <c r="C24" s="29"/>
      <c r="D24" s="164" t="s">
        <v>94</v>
      </c>
      <c r="E24" s="31">
        <v>634003</v>
      </c>
      <c r="F24" s="29" t="s">
        <v>25</v>
      </c>
      <c r="G24" s="113">
        <v>141.80000000000001</v>
      </c>
      <c r="H24" s="204">
        <v>141.80000000000001</v>
      </c>
      <c r="I24" s="113">
        <v>150</v>
      </c>
      <c r="J24" s="113">
        <v>150</v>
      </c>
      <c r="K24" s="233">
        <v>150</v>
      </c>
      <c r="L24" s="144">
        <v>150</v>
      </c>
      <c r="M24" s="152">
        <v>150</v>
      </c>
      <c r="N24" s="17"/>
      <c r="O24" s="17"/>
    </row>
    <row r="25" spans="1:16" ht="16.5" customHeight="1">
      <c r="A25" s="155"/>
      <c r="B25" s="28">
        <v>41</v>
      </c>
      <c r="C25" s="29"/>
      <c r="D25" s="164" t="s">
        <v>94</v>
      </c>
      <c r="E25" s="31">
        <v>634005</v>
      </c>
      <c r="F25" s="29" t="s">
        <v>95</v>
      </c>
      <c r="G25" s="104" t="s">
        <v>106</v>
      </c>
      <c r="H25" s="205">
        <v>50</v>
      </c>
      <c r="I25" s="113">
        <v>50</v>
      </c>
      <c r="J25" s="113">
        <v>50</v>
      </c>
      <c r="K25" s="233">
        <v>50</v>
      </c>
      <c r="L25" s="144">
        <v>50</v>
      </c>
      <c r="M25" s="152">
        <v>50</v>
      </c>
      <c r="N25" s="17"/>
      <c r="O25" s="17"/>
    </row>
    <row r="26" spans="1:16" ht="16.5" customHeight="1">
      <c r="A26" s="155"/>
      <c r="B26" s="28">
        <v>41</v>
      </c>
      <c r="C26" s="29"/>
      <c r="D26" s="30" t="s">
        <v>85</v>
      </c>
      <c r="E26" s="31">
        <v>635006</v>
      </c>
      <c r="F26" s="29" t="s">
        <v>122</v>
      </c>
      <c r="G26" s="113">
        <v>7316.03</v>
      </c>
      <c r="H26" s="204">
        <v>4309.33</v>
      </c>
      <c r="I26" s="113">
        <v>4300</v>
      </c>
      <c r="J26" s="113">
        <v>5000</v>
      </c>
      <c r="K26" s="204">
        <v>5000</v>
      </c>
      <c r="L26" s="144">
        <v>5000</v>
      </c>
      <c r="M26" s="152">
        <v>5000</v>
      </c>
      <c r="N26" s="17"/>
      <c r="O26" s="17"/>
      <c r="P26" s="13"/>
    </row>
    <row r="27" spans="1:16" ht="16.5" customHeight="1">
      <c r="A27" s="155"/>
      <c r="B27" s="28">
        <v>41</v>
      </c>
      <c r="C27" s="29"/>
      <c r="D27" s="30" t="s">
        <v>85</v>
      </c>
      <c r="E27" s="31">
        <v>637001</v>
      </c>
      <c r="F27" s="29" t="s">
        <v>26</v>
      </c>
      <c r="G27" s="113">
        <v>476.18</v>
      </c>
      <c r="H27" s="204">
        <v>228</v>
      </c>
      <c r="I27" s="113">
        <v>400</v>
      </c>
      <c r="J27" s="113">
        <v>350</v>
      </c>
      <c r="K27" s="233">
        <v>400</v>
      </c>
      <c r="L27" s="144">
        <v>400</v>
      </c>
      <c r="M27" s="152">
        <v>400</v>
      </c>
      <c r="N27" s="17"/>
      <c r="O27" s="17"/>
    </row>
    <row r="28" spans="1:16" ht="15" customHeight="1">
      <c r="A28" s="155"/>
      <c r="B28" s="28">
        <v>41</v>
      </c>
      <c r="C28" s="29"/>
      <c r="D28" s="30" t="s">
        <v>85</v>
      </c>
      <c r="E28" s="31">
        <v>637004</v>
      </c>
      <c r="F28" s="29" t="s">
        <v>89</v>
      </c>
      <c r="G28" s="113">
        <v>1690.72</v>
      </c>
      <c r="H28" s="204">
        <v>1308.82</v>
      </c>
      <c r="I28" s="113">
        <v>1500</v>
      </c>
      <c r="J28" s="113">
        <v>1500</v>
      </c>
      <c r="K28" s="233">
        <v>2000</v>
      </c>
      <c r="L28" s="144">
        <v>2000</v>
      </c>
      <c r="M28" s="152">
        <v>2000</v>
      </c>
      <c r="N28" s="17"/>
      <c r="O28" s="17"/>
    </row>
    <row r="29" spans="1:16" ht="15" customHeight="1">
      <c r="A29" s="155"/>
      <c r="B29" s="28">
        <v>41</v>
      </c>
      <c r="C29" s="29"/>
      <c r="D29" s="30" t="s">
        <v>85</v>
      </c>
      <c r="E29" s="31">
        <v>637005</v>
      </c>
      <c r="F29" s="29" t="s">
        <v>137</v>
      </c>
      <c r="G29" s="113">
        <v>2571.1</v>
      </c>
      <c r="H29" s="204">
        <v>1117.5899999999999</v>
      </c>
      <c r="I29" s="113">
        <v>1000</v>
      </c>
      <c r="J29" s="113">
        <v>0</v>
      </c>
      <c r="K29" s="233" t="s">
        <v>106</v>
      </c>
      <c r="L29" s="144" t="s">
        <v>106</v>
      </c>
      <c r="M29" s="152" t="s">
        <v>106</v>
      </c>
      <c r="N29" s="17"/>
      <c r="O29" s="17"/>
    </row>
    <row r="30" spans="1:16" ht="16.5" customHeight="1">
      <c r="A30" s="155"/>
      <c r="B30" s="28">
        <v>41</v>
      </c>
      <c r="C30" s="29"/>
      <c r="D30" s="30" t="s">
        <v>85</v>
      </c>
      <c r="E30" s="31">
        <v>637012</v>
      </c>
      <c r="F30" s="29" t="s">
        <v>50</v>
      </c>
      <c r="G30" s="113">
        <v>199.38</v>
      </c>
      <c r="H30" s="204">
        <v>0</v>
      </c>
      <c r="I30" s="113">
        <v>200</v>
      </c>
      <c r="J30" s="113">
        <v>20</v>
      </c>
      <c r="K30" s="117">
        <v>200</v>
      </c>
      <c r="L30" s="116">
        <v>200</v>
      </c>
      <c r="M30" s="150">
        <v>200</v>
      </c>
      <c r="N30" s="17"/>
      <c r="O30" s="17"/>
    </row>
    <row r="31" spans="1:16">
      <c r="A31" s="155"/>
      <c r="B31" s="28">
        <v>41</v>
      </c>
      <c r="C31" s="29"/>
      <c r="D31" s="30" t="s">
        <v>85</v>
      </c>
      <c r="E31" s="31">
        <v>637014</v>
      </c>
      <c r="F31" s="29" t="s">
        <v>27</v>
      </c>
      <c r="G31" s="113">
        <v>3591.62</v>
      </c>
      <c r="H31" s="204">
        <v>3719.13</v>
      </c>
      <c r="I31" s="113">
        <v>3700</v>
      </c>
      <c r="J31" s="113">
        <v>3500</v>
      </c>
      <c r="K31" s="233">
        <v>3700</v>
      </c>
      <c r="L31" s="144">
        <v>3700</v>
      </c>
      <c r="M31" s="152">
        <v>3700</v>
      </c>
      <c r="N31" s="137"/>
      <c r="O31" s="17"/>
    </row>
    <row r="32" spans="1:16">
      <c r="A32" s="155"/>
      <c r="B32" s="28">
        <v>41</v>
      </c>
      <c r="C32" s="29"/>
      <c r="D32" s="30" t="s">
        <v>85</v>
      </c>
      <c r="E32" s="31">
        <v>637015</v>
      </c>
      <c r="F32" s="29" t="s">
        <v>90</v>
      </c>
      <c r="G32" s="113">
        <v>836.65</v>
      </c>
      <c r="H32" s="204">
        <v>836.65</v>
      </c>
      <c r="I32" s="113">
        <v>900</v>
      </c>
      <c r="J32" s="113">
        <v>850</v>
      </c>
      <c r="K32" s="117">
        <v>900</v>
      </c>
      <c r="L32" s="117">
        <v>900</v>
      </c>
      <c r="M32" s="151">
        <v>900</v>
      </c>
      <c r="N32" s="18"/>
      <c r="O32" s="18"/>
    </row>
    <row r="33" spans="1:17" ht="16.5" customHeight="1">
      <c r="A33" s="155"/>
      <c r="B33" s="28">
        <v>41</v>
      </c>
      <c r="C33" s="29"/>
      <c r="D33" s="30" t="s">
        <v>85</v>
      </c>
      <c r="E33" s="31">
        <v>637016</v>
      </c>
      <c r="F33" s="29" t="s">
        <v>28</v>
      </c>
      <c r="G33" s="113">
        <v>225.31</v>
      </c>
      <c r="H33" s="204">
        <v>337.41</v>
      </c>
      <c r="I33" s="113">
        <v>350</v>
      </c>
      <c r="J33" s="113">
        <v>350</v>
      </c>
      <c r="K33" s="117">
        <v>350</v>
      </c>
      <c r="L33" s="116">
        <v>350</v>
      </c>
      <c r="M33" s="150">
        <v>350</v>
      </c>
      <c r="N33" s="17"/>
      <c r="O33" s="17"/>
    </row>
    <row r="34" spans="1:17" ht="16.5" customHeight="1">
      <c r="A34" s="155"/>
      <c r="B34" s="28">
        <v>41</v>
      </c>
      <c r="C34" s="29"/>
      <c r="D34" s="30" t="s">
        <v>85</v>
      </c>
      <c r="E34" s="31">
        <v>637027</v>
      </c>
      <c r="F34" s="29" t="s">
        <v>29</v>
      </c>
      <c r="G34" s="104">
        <v>101.43</v>
      </c>
      <c r="H34" s="204">
        <v>304.97000000000003</v>
      </c>
      <c r="I34" s="113">
        <v>400</v>
      </c>
      <c r="J34" s="113">
        <v>400</v>
      </c>
      <c r="K34" s="165">
        <v>400</v>
      </c>
      <c r="L34" s="114">
        <v>400</v>
      </c>
      <c r="M34" s="115">
        <v>400</v>
      </c>
      <c r="N34" s="9"/>
      <c r="O34" s="9"/>
    </row>
    <row r="35" spans="1:17" ht="16.5" customHeight="1">
      <c r="A35" s="155"/>
      <c r="B35" s="28">
        <v>41</v>
      </c>
      <c r="C35" s="29"/>
      <c r="D35" s="164" t="s">
        <v>94</v>
      </c>
      <c r="E35" s="31">
        <v>637035</v>
      </c>
      <c r="F35" s="29" t="s">
        <v>135</v>
      </c>
      <c r="G35" s="104" t="s">
        <v>106</v>
      </c>
      <c r="H35" s="204">
        <v>56.83</v>
      </c>
      <c r="I35" s="113" t="s">
        <v>106</v>
      </c>
      <c r="J35" s="113">
        <v>57</v>
      </c>
      <c r="K35" s="165">
        <v>57</v>
      </c>
      <c r="L35" s="114">
        <v>57</v>
      </c>
      <c r="M35" s="115">
        <v>57</v>
      </c>
      <c r="N35" s="9"/>
      <c r="O35" s="9"/>
    </row>
    <row r="36" spans="1:17" ht="16.5" customHeight="1">
      <c r="A36" s="155"/>
      <c r="B36" s="28">
        <v>41</v>
      </c>
      <c r="C36" s="29"/>
      <c r="D36" s="30" t="s">
        <v>85</v>
      </c>
      <c r="E36" s="31">
        <v>641006</v>
      </c>
      <c r="F36" s="29" t="s">
        <v>30</v>
      </c>
      <c r="G36" s="113">
        <v>473.83</v>
      </c>
      <c r="H36" s="204">
        <v>426.75</v>
      </c>
      <c r="I36" s="113">
        <v>450</v>
      </c>
      <c r="J36" s="113">
        <v>590</v>
      </c>
      <c r="K36" s="165">
        <v>1000</v>
      </c>
      <c r="L36" s="114">
        <v>600</v>
      </c>
      <c r="M36" s="115">
        <v>600</v>
      </c>
      <c r="N36" s="9"/>
      <c r="O36" s="9"/>
    </row>
    <row r="37" spans="1:17" ht="16.5" customHeight="1">
      <c r="A37" s="155"/>
      <c r="B37" s="28">
        <v>41</v>
      </c>
      <c r="C37" s="29"/>
      <c r="D37" s="30" t="s">
        <v>85</v>
      </c>
      <c r="E37" s="31">
        <v>642006</v>
      </c>
      <c r="F37" s="29" t="s">
        <v>96</v>
      </c>
      <c r="G37" s="113">
        <v>372.73</v>
      </c>
      <c r="H37" s="204">
        <v>426.82</v>
      </c>
      <c r="I37" s="113">
        <v>450</v>
      </c>
      <c r="J37" s="113">
        <v>750</v>
      </c>
      <c r="K37" s="165">
        <v>800</v>
      </c>
      <c r="L37" s="114">
        <v>800</v>
      </c>
      <c r="M37" s="115">
        <v>800</v>
      </c>
      <c r="N37" s="9"/>
      <c r="O37" s="9"/>
    </row>
    <row r="38" spans="1:17" ht="16.5" customHeight="1" thickBot="1">
      <c r="A38" s="155"/>
      <c r="B38" s="86"/>
      <c r="C38" s="87"/>
      <c r="D38" s="97" t="s">
        <v>85</v>
      </c>
      <c r="E38" s="88"/>
      <c r="F38" s="96" t="s">
        <v>31</v>
      </c>
      <c r="G38" s="119">
        <f t="shared" ref="G38:M38" si="0">SUM(G3:G37)</f>
        <v>79196.229999999981</v>
      </c>
      <c r="H38" s="170">
        <f t="shared" si="0"/>
        <v>74136.34000000004</v>
      </c>
      <c r="I38" s="170">
        <f t="shared" si="0"/>
        <v>76230</v>
      </c>
      <c r="J38" s="119">
        <f t="shared" si="0"/>
        <v>73687</v>
      </c>
      <c r="K38" s="170">
        <f>SUM(K3:K37)</f>
        <v>81876</v>
      </c>
      <c r="L38" s="119">
        <f t="shared" si="0"/>
        <v>81476</v>
      </c>
      <c r="M38" s="120">
        <f t="shared" si="0"/>
        <v>81476</v>
      </c>
      <c r="N38" s="225"/>
      <c r="O38" s="10"/>
      <c r="P38" s="10"/>
      <c r="Q38" s="10"/>
    </row>
    <row r="39" spans="1:17" ht="16.5" thickBot="1">
      <c r="A39" s="155"/>
      <c r="B39" s="93"/>
      <c r="C39" s="83"/>
      <c r="D39" s="81"/>
      <c r="E39" s="82"/>
      <c r="F39" s="83"/>
      <c r="G39" s="105"/>
      <c r="H39" s="206"/>
      <c r="I39" s="105"/>
      <c r="J39" s="105"/>
      <c r="K39" s="105"/>
      <c r="L39" s="121"/>
      <c r="M39" s="122"/>
      <c r="N39" s="9"/>
      <c r="O39" s="9"/>
    </row>
    <row r="40" spans="1:17" ht="15" customHeight="1">
      <c r="A40" s="155"/>
      <c r="B40" s="89">
        <v>41</v>
      </c>
      <c r="C40" s="90"/>
      <c r="D40" s="85" t="s">
        <v>63</v>
      </c>
      <c r="E40" s="69">
        <v>637012</v>
      </c>
      <c r="F40" s="70" t="s">
        <v>47</v>
      </c>
      <c r="G40" s="169">
        <v>267.27</v>
      </c>
      <c r="H40" s="207">
        <v>273.06</v>
      </c>
      <c r="I40" s="169">
        <v>300</v>
      </c>
      <c r="J40" s="169">
        <v>320</v>
      </c>
      <c r="K40" s="207">
        <v>350</v>
      </c>
      <c r="L40" s="143">
        <v>350</v>
      </c>
      <c r="M40" s="149">
        <v>350</v>
      </c>
      <c r="N40" s="9"/>
      <c r="O40" s="9"/>
    </row>
    <row r="41" spans="1:17" s="7" customFormat="1" ht="15.75" customHeight="1" thickBot="1">
      <c r="A41" s="156"/>
      <c r="B41" s="91"/>
      <c r="C41" s="92"/>
      <c r="D41" s="97" t="s">
        <v>63</v>
      </c>
      <c r="E41" s="98"/>
      <c r="F41" s="96" t="s">
        <v>32</v>
      </c>
      <c r="G41" s="119">
        <f t="shared" ref="G41:M41" si="1">SUM(G40)</f>
        <v>267.27</v>
      </c>
      <c r="H41" s="170">
        <f t="shared" si="1"/>
        <v>273.06</v>
      </c>
      <c r="I41" s="119">
        <f t="shared" si="1"/>
        <v>300</v>
      </c>
      <c r="J41" s="119">
        <f t="shared" si="1"/>
        <v>320</v>
      </c>
      <c r="K41" s="119">
        <f>SUM(K40)</f>
        <v>350</v>
      </c>
      <c r="L41" s="119">
        <f t="shared" si="1"/>
        <v>350</v>
      </c>
      <c r="M41" s="120">
        <f t="shared" si="1"/>
        <v>350</v>
      </c>
      <c r="N41" s="10"/>
      <c r="O41" s="10"/>
      <c r="P41" s="10"/>
      <c r="Q41" s="10"/>
    </row>
    <row r="42" spans="1:17" ht="16.5" thickBot="1">
      <c r="A42" s="155"/>
      <c r="B42" s="93"/>
      <c r="C42" s="83"/>
      <c r="D42" s="71"/>
      <c r="E42" s="72"/>
      <c r="F42" s="73"/>
      <c r="G42" s="123"/>
      <c r="H42" s="208"/>
      <c r="I42" s="123"/>
      <c r="J42" s="123"/>
      <c r="K42" s="123"/>
      <c r="L42" s="123"/>
      <c r="M42" s="124"/>
      <c r="N42" s="9"/>
      <c r="O42" s="9"/>
    </row>
    <row r="43" spans="1:17" ht="15.75" customHeight="1">
      <c r="A43" s="155"/>
      <c r="B43" s="89">
        <v>41</v>
      </c>
      <c r="C43" s="90"/>
      <c r="D43" s="85" t="s">
        <v>64</v>
      </c>
      <c r="E43" s="69">
        <v>633006</v>
      </c>
      <c r="F43" s="75" t="s">
        <v>51</v>
      </c>
      <c r="G43" s="106" t="s">
        <v>106</v>
      </c>
      <c r="H43" s="209">
        <v>314.73</v>
      </c>
      <c r="I43" s="171">
        <v>500</v>
      </c>
      <c r="J43" s="171">
        <v>7</v>
      </c>
      <c r="K43" s="217">
        <v>100</v>
      </c>
      <c r="L43" s="145">
        <v>100</v>
      </c>
      <c r="M43" s="153">
        <v>100</v>
      </c>
      <c r="N43" s="17"/>
      <c r="O43" s="17"/>
    </row>
    <row r="44" spans="1:17" ht="15.75" customHeight="1">
      <c r="A44" s="155"/>
      <c r="B44" s="79">
        <v>41</v>
      </c>
      <c r="C44" s="80"/>
      <c r="D44" s="67" t="s">
        <v>125</v>
      </c>
      <c r="E44" s="32">
        <v>634001</v>
      </c>
      <c r="F44" s="160" t="s">
        <v>123</v>
      </c>
      <c r="G44" s="161" t="s">
        <v>106</v>
      </c>
      <c r="H44" s="210">
        <v>42.26</v>
      </c>
      <c r="I44" s="166" t="s">
        <v>106</v>
      </c>
      <c r="J44" s="166">
        <v>63</v>
      </c>
      <c r="K44" s="234">
        <v>100</v>
      </c>
      <c r="L44" s="162">
        <v>100</v>
      </c>
      <c r="M44" s="163">
        <v>100</v>
      </c>
      <c r="N44" s="17"/>
      <c r="O44" s="17"/>
    </row>
    <row r="45" spans="1:17" ht="15.75" customHeight="1">
      <c r="A45" s="155"/>
      <c r="B45" s="79">
        <v>41</v>
      </c>
      <c r="C45" s="80"/>
      <c r="D45" s="67" t="s">
        <v>125</v>
      </c>
      <c r="E45" s="32">
        <v>634002</v>
      </c>
      <c r="F45" s="160" t="s">
        <v>124</v>
      </c>
      <c r="G45" s="161" t="s">
        <v>106</v>
      </c>
      <c r="H45" s="210" t="s">
        <v>106</v>
      </c>
      <c r="I45" s="166" t="s">
        <v>106</v>
      </c>
      <c r="J45" s="166">
        <v>350</v>
      </c>
      <c r="K45" s="234">
        <v>350</v>
      </c>
      <c r="L45" s="162">
        <v>350</v>
      </c>
      <c r="M45" s="163">
        <v>350</v>
      </c>
      <c r="N45" s="17"/>
      <c r="O45" s="17"/>
    </row>
    <row r="46" spans="1:17" ht="15.75" customHeight="1">
      <c r="A46" s="155"/>
      <c r="B46" s="11">
        <v>41</v>
      </c>
      <c r="C46" s="2"/>
      <c r="D46" s="30" t="s">
        <v>64</v>
      </c>
      <c r="E46" s="31">
        <v>634003</v>
      </c>
      <c r="F46" s="65" t="s">
        <v>33</v>
      </c>
      <c r="G46" s="108">
        <v>195.11</v>
      </c>
      <c r="H46" s="211">
        <v>201.11</v>
      </c>
      <c r="I46" s="108">
        <v>500</v>
      </c>
      <c r="J46" s="108">
        <v>200</v>
      </c>
      <c r="K46" s="211">
        <v>200</v>
      </c>
      <c r="L46" s="116">
        <v>200</v>
      </c>
      <c r="M46" s="150">
        <v>200</v>
      </c>
      <c r="N46" s="17"/>
      <c r="O46" s="17"/>
    </row>
    <row r="47" spans="1:17">
      <c r="A47" s="155"/>
      <c r="B47" s="11">
        <v>41</v>
      </c>
      <c r="C47" s="2"/>
      <c r="D47" s="30" t="s">
        <v>64</v>
      </c>
      <c r="E47" s="31">
        <v>642001</v>
      </c>
      <c r="F47" s="65" t="s">
        <v>34</v>
      </c>
      <c r="G47" s="108">
        <v>2000</v>
      </c>
      <c r="H47" s="211">
        <v>2040</v>
      </c>
      <c r="I47" s="108">
        <v>2000</v>
      </c>
      <c r="J47" s="108">
        <v>2000</v>
      </c>
      <c r="K47" s="211">
        <v>2000</v>
      </c>
      <c r="L47" s="116">
        <v>1500</v>
      </c>
      <c r="M47" s="150">
        <v>1500</v>
      </c>
      <c r="N47" s="17"/>
      <c r="O47" s="17"/>
    </row>
    <row r="48" spans="1:17" s="7" customFormat="1" ht="15.75" customHeight="1" thickBot="1">
      <c r="A48" s="156"/>
      <c r="B48" s="91"/>
      <c r="C48" s="92"/>
      <c r="D48" s="97" t="s">
        <v>64</v>
      </c>
      <c r="E48" s="98"/>
      <c r="F48" s="99" t="s">
        <v>32</v>
      </c>
      <c r="G48" s="125">
        <f t="shared" ref="G48:M48" si="2">SUM(G43:G47)</f>
        <v>2195.11</v>
      </c>
      <c r="H48" s="212">
        <f t="shared" si="2"/>
        <v>2598.1</v>
      </c>
      <c r="I48" s="125">
        <f t="shared" si="2"/>
        <v>3000</v>
      </c>
      <c r="J48" s="125">
        <f t="shared" si="2"/>
        <v>2620</v>
      </c>
      <c r="K48" s="125">
        <f>SUM(K43:K47)</f>
        <v>2750</v>
      </c>
      <c r="L48" s="125">
        <f t="shared" si="2"/>
        <v>2250</v>
      </c>
      <c r="M48" s="126">
        <f t="shared" si="2"/>
        <v>2250</v>
      </c>
      <c r="N48" s="225"/>
      <c r="O48" s="19"/>
      <c r="P48" s="10"/>
      <c r="Q48" s="10"/>
    </row>
    <row r="49" spans="1:17" s="7" customFormat="1" ht="15.75" customHeight="1" thickBot="1">
      <c r="A49" s="156"/>
      <c r="B49" s="94"/>
      <c r="C49" s="95"/>
      <c r="D49" s="100"/>
      <c r="E49" s="101"/>
      <c r="F49" s="102"/>
      <c r="G49" s="127"/>
      <c r="H49" s="213"/>
      <c r="I49" s="127"/>
      <c r="J49" s="127"/>
      <c r="K49" s="127"/>
      <c r="L49" s="127"/>
      <c r="M49" s="128"/>
      <c r="N49" s="19"/>
      <c r="O49" s="19"/>
      <c r="P49" s="10"/>
      <c r="Q49" s="10"/>
    </row>
    <row r="50" spans="1:17" ht="15.75" customHeight="1">
      <c r="A50" s="155"/>
      <c r="B50" s="89">
        <v>41</v>
      </c>
      <c r="C50" s="90"/>
      <c r="D50" s="85" t="s">
        <v>79</v>
      </c>
      <c r="E50" s="69">
        <v>635006</v>
      </c>
      <c r="F50" s="70" t="s">
        <v>35</v>
      </c>
      <c r="G50" s="107">
        <v>4119.91</v>
      </c>
      <c r="H50" s="207">
        <v>1772.1</v>
      </c>
      <c r="I50" s="169">
        <v>1560</v>
      </c>
      <c r="J50" s="169">
        <v>3700</v>
      </c>
      <c r="K50" s="207">
        <v>1560</v>
      </c>
      <c r="L50" s="143">
        <v>1560</v>
      </c>
      <c r="M50" s="149">
        <v>1560</v>
      </c>
      <c r="N50" s="9"/>
      <c r="O50" s="9"/>
    </row>
    <row r="51" spans="1:17" ht="15.75" customHeight="1">
      <c r="A51" s="155"/>
      <c r="B51" s="11">
        <v>41</v>
      </c>
      <c r="C51" s="2"/>
      <c r="D51" s="30" t="s">
        <v>79</v>
      </c>
      <c r="E51" s="31">
        <v>637004</v>
      </c>
      <c r="F51" s="29" t="s">
        <v>52</v>
      </c>
      <c r="G51" s="113">
        <v>525.51</v>
      </c>
      <c r="H51" s="204">
        <v>523.32000000000005</v>
      </c>
      <c r="I51" s="113">
        <v>3000</v>
      </c>
      <c r="J51" s="113">
        <v>170</v>
      </c>
      <c r="K51" s="204">
        <v>3000</v>
      </c>
      <c r="L51" s="114">
        <v>3000</v>
      </c>
      <c r="M51" s="115">
        <v>3000</v>
      </c>
      <c r="N51" s="9"/>
      <c r="O51" s="9"/>
    </row>
    <row r="52" spans="1:17" s="7" customFormat="1" ht="15.75" customHeight="1" thickBot="1">
      <c r="A52" s="156"/>
      <c r="B52" s="91"/>
      <c r="C52" s="92"/>
      <c r="D52" s="97" t="s">
        <v>79</v>
      </c>
      <c r="E52" s="98"/>
      <c r="F52" s="96" t="s">
        <v>31</v>
      </c>
      <c r="G52" s="119">
        <f t="shared" ref="G52:M52" si="3">SUM(G50:G51)</f>
        <v>4645.42</v>
      </c>
      <c r="H52" s="170">
        <f t="shared" si="3"/>
        <v>2295.42</v>
      </c>
      <c r="I52" s="119">
        <f t="shared" si="3"/>
        <v>4560</v>
      </c>
      <c r="J52" s="119">
        <f t="shared" si="3"/>
        <v>3870</v>
      </c>
      <c r="K52" s="119">
        <f>SUM(K50:K51)</f>
        <v>4560</v>
      </c>
      <c r="L52" s="119">
        <f t="shared" si="3"/>
        <v>4560</v>
      </c>
      <c r="M52" s="120">
        <f t="shared" si="3"/>
        <v>4560</v>
      </c>
      <c r="N52" s="10"/>
      <c r="O52" s="10"/>
      <c r="P52" s="10"/>
      <c r="Q52" s="10"/>
    </row>
    <row r="53" spans="1:17" ht="16.5" thickBot="1">
      <c r="A53" s="155"/>
      <c r="B53" s="93"/>
      <c r="C53" s="83"/>
      <c r="D53" s="71"/>
      <c r="E53" s="72"/>
      <c r="F53" s="73"/>
      <c r="G53" s="123"/>
      <c r="H53" s="208"/>
      <c r="I53" s="123"/>
      <c r="J53" s="123"/>
      <c r="K53" s="123"/>
      <c r="L53" s="123"/>
      <c r="M53" s="124"/>
      <c r="N53" s="9"/>
      <c r="O53" s="9"/>
    </row>
    <row r="54" spans="1:17" ht="15.75" customHeight="1">
      <c r="A54" s="155"/>
      <c r="B54" s="89">
        <v>41</v>
      </c>
      <c r="C54" s="90"/>
      <c r="D54" s="85" t="s">
        <v>65</v>
      </c>
      <c r="E54" s="69">
        <v>637004</v>
      </c>
      <c r="F54" s="70" t="s">
        <v>53</v>
      </c>
      <c r="G54" s="169">
        <v>7440.39</v>
      </c>
      <c r="H54" s="207">
        <v>8641.3799999999992</v>
      </c>
      <c r="I54" s="169">
        <v>9000</v>
      </c>
      <c r="J54" s="169">
        <v>9000</v>
      </c>
      <c r="K54" s="207">
        <v>9000</v>
      </c>
      <c r="L54" s="143">
        <v>9000</v>
      </c>
      <c r="M54" s="149">
        <v>9000</v>
      </c>
      <c r="N54" s="9"/>
      <c r="O54" s="9"/>
    </row>
    <row r="55" spans="1:17" s="7" customFormat="1" ht="15.75" customHeight="1" thickBot="1">
      <c r="A55" s="156"/>
      <c r="B55" s="91"/>
      <c r="C55" s="92"/>
      <c r="D55" s="97" t="s">
        <v>65</v>
      </c>
      <c r="E55" s="98"/>
      <c r="F55" s="96" t="s">
        <v>36</v>
      </c>
      <c r="G55" s="119">
        <f t="shared" ref="G55:M55" si="4">SUM(G54)</f>
        <v>7440.39</v>
      </c>
      <c r="H55" s="170">
        <f t="shared" si="4"/>
        <v>8641.3799999999992</v>
      </c>
      <c r="I55" s="119">
        <f t="shared" si="4"/>
        <v>9000</v>
      </c>
      <c r="J55" s="119">
        <f t="shared" si="4"/>
        <v>9000</v>
      </c>
      <c r="K55" s="119">
        <f>SUM(K54)</f>
        <v>9000</v>
      </c>
      <c r="L55" s="119">
        <f t="shared" si="4"/>
        <v>9000</v>
      </c>
      <c r="M55" s="120">
        <f t="shared" si="4"/>
        <v>9000</v>
      </c>
      <c r="N55" s="10"/>
      <c r="O55" s="10"/>
      <c r="P55" s="10"/>
      <c r="Q55" s="10"/>
    </row>
    <row r="56" spans="1:17" ht="16.5" thickBot="1">
      <c r="A56" s="155"/>
      <c r="B56" s="93"/>
      <c r="C56" s="83"/>
      <c r="D56" s="71"/>
      <c r="E56" s="72"/>
      <c r="F56" s="73"/>
      <c r="G56" s="123"/>
      <c r="H56" s="208"/>
      <c r="I56" s="123"/>
      <c r="J56" s="123"/>
      <c r="K56" s="123"/>
      <c r="L56" s="129"/>
      <c r="M56" s="130"/>
      <c r="N56" s="17"/>
      <c r="O56" s="17"/>
    </row>
    <row r="57" spans="1:17" ht="15.75" customHeight="1">
      <c r="A57" s="155"/>
      <c r="B57" s="89">
        <v>41</v>
      </c>
      <c r="C57" s="90"/>
      <c r="D57" s="85" t="s">
        <v>66</v>
      </c>
      <c r="E57" s="69">
        <v>621000</v>
      </c>
      <c r="F57" s="70" t="s">
        <v>88</v>
      </c>
      <c r="G57" s="107" t="s">
        <v>106</v>
      </c>
      <c r="H57" s="214" t="s">
        <v>106</v>
      </c>
      <c r="I57" s="107">
        <v>150</v>
      </c>
      <c r="J57" s="107">
        <v>150</v>
      </c>
      <c r="K57" s="215">
        <v>150</v>
      </c>
      <c r="L57" s="143">
        <v>150</v>
      </c>
      <c r="M57" s="149">
        <v>150</v>
      </c>
      <c r="N57" s="18"/>
      <c r="O57" s="18"/>
    </row>
    <row r="58" spans="1:17" ht="15.75" customHeight="1">
      <c r="A58" s="155"/>
      <c r="B58" s="11">
        <v>41</v>
      </c>
      <c r="C58" s="2"/>
      <c r="D58" s="30" t="s">
        <v>66</v>
      </c>
      <c r="E58" s="31">
        <v>623000</v>
      </c>
      <c r="F58" s="29" t="s">
        <v>99</v>
      </c>
      <c r="G58" s="104" t="s">
        <v>106</v>
      </c>
      <c r="H58" s="205" t="s">
        <v>106</v>
      </c>
      <c r="I58" s="113">
        <v>150</v>
      </c>
      <c r="J58" s="113">
        <v>100</v>
      </c>
      <c r="K58" s="165">
        <v>150</v>
      </c>
      <c r="L58" s="114">
        <v>150</v>
      </c>
      <c r="M58" s="115">
        <v>150</v>
      </c>
      <c r="N58" s="9"/>
      <c r="O58" s="9"/>
    </row>
    <row r="59" spans="1:17" ht="15.75" customHeight="1">
      <c r="A59" s="155"/>
      <c r="B59" s="11">
        <v>41</v>
      </c>
      <c r="C59" s="2"/>
      <c r="D59" s="30" t="s">
        <v>66</v>
      </c>
      <c r="E59" s="31">
        <v>625001</v>
      </c>
      <c r="F59" s="29" t="s">
        <v>13</v>
      </c>
      <c r="G59" s="104" t="s">
        <v>106</v>
      </c>
      <c r="H59" s="205" t="s">
        <v>106</v>
      </c>
      <c r="I59" s="113">
        <v>45</v>
      </c>
      <c r="J59" s="113">
        <v>40</v>
      </c>
      <c r="K59" s="165">
        <v>45</v>
      </c>
      <c r="L59" s="114">
        <v>45</v>
      </c>
      <c r="M59" s="115">
        <v>45</v>
      </c>
      <c r="N59" s="9"/>
      <c r="O59" s="9"/>
    </row>
    <row r="60" spans="1:17" ht="15.75" customHeight="1">
      <c r="A60" s="155"/>
      <c r="B60" s="11">
        <v>41</v>
      </c>
      <c r="C60" s="2"/>
      <c r="D60" s="30" t="s">
        <v>66</v>
      </c>
      <c r="E60" s="31">
        <v>625002</v>
      </c>
      <c r="F60" s="29" t="s">
        <v>14</v>
      </c>
      <c r="G60" s="104" t="s">
        <v>106</v>
      </c>
      <c r="H60" s="205" t="s">
        <v>106</v>
      </c>
      <c r="I60" s="113">
        <v>420</v>
      </c>
      <c r="J60" s="113">
        <v>400</v>
      </c>
      <c r="K60" s="165">
        <v>420</v>
      </c>
      <c r="L60" s="114">
        <v>420</v>
      </c>
      <c r="M60" s="115">
        <v>420</v>
      </c>
      <c r="N60" s="9"/>
      <c r="O60" s="9"/>
    </row>
    <row r="61" spans="1:17" ht="15.75" customHeight="1">
      <c r="A61" s="155"/>
      <c r="B61" s="11">
        <v>41</v>
      </c>
      <c r="C61" s="2"/>
      <c r="D61" s="30" t="s">
        <v>66</v>
      </c>
      <c r="E61" s="31">
        <v>625003</v>
      </c>
      <c r="F61" s="29" t="s">
        <v>92</v>
      </c>
      <c r="G61" s="104" t="s">
        <v>106</v>
      </c>
      <c r="H61" s="205" t="s">
        <v>106</v>
      </c>
      <c r="I61" s="113">
        <v>24</v>
      </c>
      <c r="J61" s="113">
        <v>22</v>
      </c>
      <c r="K61" s="165">
        <v>24</v>
      </c>
      <c r="L61" s="114">
        <v>24</v>
      </c>
      <c r="M61" s="115">
        <v>24</v>
      </c>
      <c r="N61" s="9"/>
      <c r="O61" s="9"/>
    </row>
    <row r="62" spans="1:17" ht="15.75" customHeight="1">
      <c r="A62" s="155"/>
      <c r="B62" s="11">
        <v>41</v>
      </c>
      <c r="C62" s="2"/>
      <c r="D62" s="30" t="s">
        <v>66</v>
      </c>
      <c r="E62" s="31">
        <v>625004</v>
      </c>
      <c r="F62" s="29" t="s">
        <v>15</v>
      </c>
      <c r="G62" s="104" t="s">
        <v>106</v>
      </c>
      <c r="H62" s="205" t="s">
        <v>106</v>
      </c>
      <c r="I62" s="113">
        <v>90</v>
      </c>
      <c r="J62" s="113">
        <v>70</v>
      </c>
      <c r="K62" s="165">
        <v>90</v>
      </c>
      <c r="L62" s="114">
        <v>90</v>
      </c>
      <c r="M62" s="115">
        <v>90</v>
      </c>
      <c r="N62" s="9"/>
      <c r="O62" s="9"/>
    </row>
    <row r="63" spans="1:17" ht="15.75" customHeight="1">
      <c r="A63" s="155"/>
      <c r="B63" s="11">
        <v>41</v>
      </c>
      <c r="C63" s="2"/>
      <c r="D63" s="30" t="s">
        <v>66</v>
      </c>
      <c r="E63" s="31">
        <v>625005</v>
      </c>
      <c r="F63" s="29" t="s">
        <v>16</v>
      </c>
      <c r="G63" s="104" t="s">
        <v>106</v>
      </c>
      <c r="H63" s="205" t="s">
        <v>106</v>
      </c>
      <c r="I63" s="113">
        <v>30</v>
      </c>
      <c r="J63" s="113">
        <v>20</v>
      </c>
      <c r="K63" s="165">
        <v>30</v>
      </c>
      <c r="L63" s="114">
        <v>30</v>
      </c>
      <c r="M63" s="115">
        <v>30</v>
      </c>
      <c r="N63" s="9"/>
      <c r="O63" s="9"/>
    </row>
    <row r="64" spans="1:17" ht="15.75" customHeight="1">
      <c r="A64" s="155"/>
      <c r="B64" s="11">
        <v>41</v>
      </c>
      <c r="C64" s="2"/>
      <c r="D64" s="30" t="s">
        <v>66</v>
      </c>
      <c r="E64" s="31">
        <v>625007</v>
      </c>
      <c r="F64" s="29" t="s">
        <v>17</v>
      </c>
      <c r="G64" s="104" t="s">
        <v>106</v>
      </c>
      <c r="H64" s="205" t="s">
        <v>106</v>
      </c>
      <c r="I64" s="113">
        <v>145</v>
      </c>
      <c r="J64" s="113">
        <v>130</v>
      </c>
      <c r="K64" s="165">
        <v>145</v>
      </c>
      <c r="L64" s="114">
        <v>145</v>
      </c>
      <c r="M64" s="115">
        <v>145</v>
      </c>
      <c r="N64" s="9"/>
      <c r="O64" s="9"/>
    </row>
    <row r="65" spans="1:17" ht="15.75" customHeight="1">
      <c r="A65" s="155"/>
      <c r="B65" s="11">
        <v>41</v>
      </c>
      <c r="C65" s="2"/>
      <c r="D65" s="30" t="s">
        <v>66</v>
      </c>
      <c r="E65" s="31">
        <v>631001</v>
      </c>
      <c r="F65" s="29" t="s">
        <v>72</v>
      </c>
      <c r="G65" s="113">
        <v>132.34</v>
      </c>
      <c r="H65" s="204">
        <v>114.1</v>
      </c>
      <c r="I65" s="113">
        <v>100</v>
      </c>
      <c r="J65" s="113">
        <v>100</v>
      </c>
      <c r="K65" s="117">
        <v>100</v>
      </c>
      <c r="L65" s="116">
        <v>100</v>
      </c>
      <c r="M65" s="150">
        <v>100</v>
      </c>
      <c r="N65" s="9"/>
      <c r="O65" s="9"/>
    </row>
    <row r="66" spans="1:17" ht="15.75" customHeight="1">
      <c r="A66" s="155"/>
      <c r="B66" s="11">
        <v>41</v>
      </c>
      <c r="C66" s="2"/>
      <c r="D66" s="30" t="s">
        <v>66</v>
      </c>
      <c r="E66" s="31">
        <v>633006</v>
      </c>
      <c r="F66" s="29" t="s">
        <v>91</v>
      </c>
      <c r="G66" s="113">
        <v>280</v>
      </c>
      <c r="H66" s="204">
        <v>462.1</v>
      </c>
      <c r="I66" s="113">
        <v>800</v>
      </c>
      <c r="J66" s="113">
        <v>450</v>
      </c>
      <c r="K66" s="233">
        <v>500</v>
      </c>
      <c r="L66" s="144">
        <v>500</v>
      </c>
      <c r="M66" s="152">
        <v>500</v>
      </c>
      <c r="N66" s="17"/>
      <c r="O66" s="17"/>
    </row>
    <row r="67" spans="1:17" ht="15.75" customHeight="1">
      <c r="A67" s="155"/>
      <c r="B67" s="11">
        <v>41</v>
      </c>
      <c r="C67" s="2"/>
      <c r="D67" s="30" t="s">
        <v>66</v>
      </c>
      <c r="E67" s="31">
        <v>634001</v>
      </c>
      <c r="F67" s="29" t="s">
        <v>37</v>
      </c>
      <c r="G67" s="113">
        <v>1056.19</v>
      </c>
      <c r="H67" s="204">
        <v>311.85000000000002</v>
      </c>
      <c r="I67" s="113">
        <v>500</v>
      </c>
      <c r="J67" s="113">
        <v>230</v>
      </c>
      <c r="K67" s="117">
        <v>300</v>
      </c>
      <c r="L67" s="116">
        <v>300</v>
      </c>
      <c r="M67" s="150">
        <v>300</v>
      </c>
      <c r="N67" s="224"/>
      <c r="O67" s="17"/>
    </row>
    <row r="68" spans="1:17" ht="15.75" customHeight="1">
      <c r="A68" s="155"/>
      <c r="B68" s="11">
        <v>41</v>
      </c>
      <c r="C68" s="2"/>
      <c r="D68" s="30" t="s">
        <v>66</v>
      </c>
      <c r="E68" s="31">
        <v>634002</v>
      </c>
      <c r="F68" s="29" t="s">
        <v>38</v>
      </c>
      <c r="G68" s="113">
        <v>308.04000000000002</v>
      </c>
      <c r="H68" s="204">
        <v>67</v>
      </c>
      <c r="I68" s="113">
        <v>500</v>
      </c>
      <c r="J68" s="113">
        <v>150</v>
      </c>
      <c r="K68" s="117">
        <v>300</v>
      </c>
      <c r="L68" s="116">
        <v>300</v>
      </c>
      <c r="M68" s="150">
        <v>300</v>
      </c>
      <c r="N68" s="17"/>
      <c r="O68" s="17"/>
    </row>
    <row r="69" spans="1:17" ht="15.75" customHeight="1">
      <c r="A69" s="155"/>
      <c r="B69" s="11">
        <v>41</v>
      </c>
      <c r="C69" s="2"/>
      <c r="D69" s="30" t="s">
        <v>66</v>
      </c>
      <c r="E69" s="31">
        <v>634003</v>
      </c>
      <c r="F69" s="29" t="s">
        <v>55</v>
      </c>
      <c r="G69" s="113">
        <v>419.22</v>
      </c>
      <c r="H69" s="204">
        <v>419.22</v>
      </c>
      <c r="I69" s="113">
        <v>500</v>
      </c>
      <c r="J69" s="113">
        <v>500</v>
      </c>
      <c r="K69" s="117">
        <v>500</v>
      </c>
      <c r="L69" s="116">
        <v>500</v>
      </c>
      <c r="M69" s="150">
        <v>500</v>
      </c>
      <c r="N69" s="17"/>
      <c r="O69" s="17"/>
    </row>
    <row r="70" spans="1:17" ht="15.75" customHeight="1">
      <c r="A70" s="155"/>
      <c r="B70" s="11">
        <v>41</v>
      </c>
      <c r="C70" s="2"/>
      <c r="D70" s="30" t="s">
        <v>66</v>
      </c>
      <c r="E70" s="31">
        <v>637027</v>
      </c>
      <c r="F70" s="29" t="s">
        <v>54</v>
      </c>
      <c r="G70" s="113">
        <v>5732.45</v>
      </c>
      <c r="H70" s="204">
        <v>3623.64</v>
      </c>
      <c r="I70" s="113">
        <v>3000</v>
      </c>
      <c r="J70" s="113">
        <v>2900</v>
      </c>
      <c r="K70" s="204">
        <v>7000</v>
      </c>
      <c r="L70" s="117">
        <v>3000</v>
      </c>
      <c r="M70" s="151">
        <v>3000</v>
      </c>
      <c r="N70" s="224"/>
      <c r="O70" s="17"/>
    </row>
    <row r="71" spans="1:17" s="7" customFormat="1" ht="15.75" customHeight="1" thickBot="1">
      <c r="A71" s="156"/>
      <c r="B71" s="91"/>
      <c r="C71" s="92"/>
      <c r="D71" s="97" t="s">
        <v>66</v>
      </c>
      <c r="E71" s="98"/>
      <c r="F71" s="96" t="s">
        <v>31</v>
      </c>
      <c r="G71" s="119">
        <f>SUM(G65:G70)</f>
        <v>7928.24</v>
      </c>
      <c r="H71" s="170">
        <f t="shared" ref="H71:M71" si="5">SUM(H57:H70)</f>
        <v>4997.91</v>
      </c>
      <c r="I71" s="119">
        <f t="shared" si="5"/>
        <v>6454</v>
      </c>
      <c r="J71" s="119">
        <f t="shared" si="5"/>
        <v>5262</v>
      </c>
      <c r="K71" s="119">
        <f>SUM(K57:K70)</f>
        <v>9754</v>
      </c>
      <c r="L71" s="119">
        <f t="shared" si="5"/>
        <v>5754</v>
      </c>
      <c r="M71" s="120">
        <f t="shared" si="5"/>
        <v>5754</v>
      </c>
      <c r="N71" s="225"/>
      <c r="O71" s="10"/>
      <c r="P71" s="10"/>
      <c r="Q71" s="10"/>
    </row>
    <row r="72" spans="1:17" ht="16.5" thickBot="1">
      <c r="A72" s="155"/>
      <c r="B72" s="93"/>
      <c r="C72" s="83"/>
      <c r="D72" s="71"/>
      <c r="E72" s="72"/>
      <c r="F72" s="73"/>
      <c r="G72" s="123"/>
      <c r="H72" s="208"/>
      <c r="I72" s="123"/>
      <c r="J72" s="123"/>
      <c r="K72" s="123"/>
      <c r="L72" s="123"/>
      <c r="M72" s="124"/>
      <c r="N72" s="9"/>
      <c r="O72" s="9"/>
    </row>
    <row r="73" spans="1:17" ht="15.75" customHeight="1">
      <c r="A73" s="155"/>
      <c r="B73" s="89">
        <v>41</v>
      </c>
      <c r="C73" s="90"/>
      <c r="D73" s="85" t="s">
        <v>67</v>
      </c>
      <c r="E73" s="69">
        <v>632001</v>
      </c>
      <c r="F73" s="70" t="s">
        <v>48</v>
      </c>
      <c r="G73" s="169">
        <v>1715.15</v>
      </c>
      <c r="H73" s="207">
        <v>2093.16</v>
      </c>
      <c r="I73" s="169">
        <v>2000</v>
      </c>
      <c r="J73" s="169">
        <v>2000</v>
      </c>
      <c r="K73" s="169">
        <v>2000</v>
      </c>
      <c r="L73" s="143">
        <v>2000</v>
      </c>
      <c r="M73" s="149">
        <v>2000</v>
      </c>
      <c r="N73" s="9"/>
      <c r="O73" s="9"/>
    </row>
    <row r="74" spans="1:17">
      <c r="A74" s="155"/>
      <c r="B74" s="11">
        <v>41</v>
      </c>
      <c r="C74" s="2"/>
      <c r="D74" s="30" t="s">
        <v>67</v>
      </c>
      <c r="E74" s="31">
        <v>633006</v>
      </c>
      <c r="F74" s="29" t="s">
        <v>39</v>
      </c>
      <c r="G74" s="113">
        <v>1034.46</v>
      </c>
      <c r="H74" s="204">
        <v>1883.1</v>
      </c>
      <c r="I74" s="113">
        <v>1000</v>
      </c>
      <c r="J74" s="113">
        <v>1000</v>
      </c>
      <c r="K74" s="113">
        <v>1000</v>
      </c>
      <c r="L74" s="114">
        <v>1000</v>
      </c>
      <c r="M74" s="115">
        <v>1000</v>
      </c>
      <c r="N74" s="9"/>
      <c r="O74" s="9"/>
    </row>
    <row r="75" spans="1:17" ht="15.75" customHeight="1">
      <c r="A75" s="155"/>
      <c r="B75" s="11">
        <v>41</v>
      </c>
      <c r="C75" s="2"/>
      <c r="D75" s="30" t="s">
        <v>67</v>
      </c>
      <c r="E75" s="31">
        <v>635006</v>
      </c>
      <c r="F75" s="29" t="s">
        <v>76</v>
      </c>
      <c r="G75" s="113" t="s">
        <v>106</v>
      </c>
      <c r="H75" s="205">
        <v>0</v>
      </c>
      <c r="I75" s="113">
        <v>500</v>
      </c>
      <c r="J75" s="104">
        <v>0</v>
      </c>
      <c r="K75" s="104">
        <v>0</v>
      </c>
      <c r="L75" s="116">
        <v>0</v>
      </c>
      <c r="M75" s="150">
        <v>0</v>
      </c>
      <c r="N75" s="9"/>
      <c r="O75" s="9"/>
    </row>
    <row r="76" spans="1:17" ht="15.75" customHeight="1">
      <c r="A76" s="155"/>
      <c r="B76" s="11">
        <v>41</v>
      </c>
      <c r="C76" s="2"/>
      <c r="D76" s="30" t="s">
        <v>67</v>
      </c>
      <c r="E76" s="31">
        <v>637004</v>
      </c>
      <c r="F76" s="235" t="s">
        <v>138</v>
      </c>
      <c r="G76" s="113">
        <v>2645.23</v>
      </c>
      <c r="H76" s="204">
        <v>1375.01</v>
      </c>
      <c r="I76" s="113">
        <v>4500</v>
      </c>
      <c r="J76" s="113">
        <v>2500</v>
      </c>
      <c r="K76" s="113">
        <v>3000</v>
      </c>
      <c r="L76" s="116">
        <v>3000</v>
      </c>
      <c r="M76" s="150">
        <v>3000</v>
      </c>
      <c r="N76" s="15"/>
      <c r="O76" s="9"/>
    </row>
    <row r="77" spans="1:17" ht="15.75" customHeight="1">
      <c r="A77" s="155"/>
      <c r="B77" s="11">
        <v>41</v>
      </c>
      <c r="C77" s="2"/>
      <c r="D77" s="30" t="s">
        <v>97</v>
      </c>
      <c r="E77" s="31">
        <v>637012</v>
      </c>
      <c r="F77" s="29" t="s">
        <v>56</v>
      </c>
      <c r="G77" s="113">
        <v>657.02</v>
      </c>
      <c r="H77" s="204">
        <v>826.22</v>
      </c>
      <c r="I77" s="113">
        <v>700</v>
      </c>
      <c r="J77" s="113">
        <v>800</v>
      </c>
      <c r="K77" s="113">
        <v>1000</v>
      </c>
      <c r="L77" s="114">
        <v>1000</v>
      </c>
      <c r="M77" s="115">
        <v>1000</v>
      </c>
      <c r="N77" s="9"/>
      <c r="O77" s="9"/>
    </row>
    <row r="78" spans="1:17" ht="15.75" customHeight="1">
      <c r="A78" s="155"/>
      <c r="B78" s="11">
        <v>41</v>
      </c>
      <c r="C78" s="2"/>
      <c r="D78" s="30" t="s">
        <v>67</v>
      </c>
      <c r="E78" s="31">
        <v>637031</v>
      </c>
      <c r="F78" s="29" t="s">
        <v>102</v>
      </c>
      <c r="G78" s="104">
        <v>500</v>
      </c>
      <c r="H78" s="204">
        <v>400</v>
      </c>
      <c r="I78" s="104" t="s">
        <v>106</v>
      </c>
      <c r="J78" s="104">
        <v>730</v>
      </c>
      <c r="K78" s="104" t="s">
        <v>106</v>
      </c>
      <c r="L78" s="114" t="s">
        <v>106</v>
      </c>
      <c r="M78" s="115" t="s">
        <v>106</v>
      </c>
      <c r="N78" s="224"/>
      <c r="O78" s="17"/>
      <c r="P78" s="13"/>
    </row>
    <row r="79" spans="1:17" s="7" customFormat="1" ht="15.75" customHeight="1" thickBot="1">
      <c r="A79" s="156"/>
      <c r="B79" s="91"/>
      <c r="C79" s="92"/>
      <c r="D79" s="97" t="s">
        <v>67</v>
      </c>
      <c r="E79" s="98"/>
      <c r="F79" s="96" t="s">
        <v>40</v>
      </c>
      <c r="G79" s="119">
        <f t="shared" ref="G79:M79" si="6">SUM(G73:G78)</f>
        <v>6551.8600000000006</v>
      </c>
      <c r="H79" s="170">
        <f t="shared" si="6"/>
        <v>6577.49</v>
      </c>
      <c r="I79" s="119">
        <f t="shared" si="6"/>
        <v>8700</v>
      </c>
      <c r="J79" s="119">
        <f t="shared" si="6"/>
        <v>7030</v>
      </c>
      <c r="K79" s="119">
        <f>SUM(K73:K78)</f>
        <v>7000</v>
      </c>
      <c r="L79" s="119">
        <f t="shared" si="6"/>
        <v>7000</v>
      </c>
      <c r="M79" s="120">
        <f t="shared" si="6"/>
        <v>7000</v>
      </c>
      <c r="N79" s="225"/>
      <c r="O79" s="10"/>
      <c r="P79" s="10"/>
      <c r="Q79" s="10"/>
    </row>
    <row r="80" spans="1:17" ht="16.5" thickBot="1">
      <c r="A80" s="155"/>
      <c r="B80" s="93"/>
      <c r="C80" s="83"/>
      <c r="D80" s="71"/>
      <c r="E80" s="72"/>
      <c r="F80" s="73"/>
      <c r="G80" s="123"/>
      <c r="H80" s="208"/>
      <c r="I80" s="123"/>
      <c r="J80" s="123"/>
      <c r="K80" s="123"/>
      <c r="L80" s="123"/>
      <c r="M80" s="124"/>
      <c r="N80" s="9"/>
      <c r="O80" s="9"/>
    </row>
    <row r="81" spans="1:17" ht="15.75" customHeight="1">
      <c r="A81" s="155"/>
      <c r="B81" s="89">
        <v>41</v>
      </c>
      <c r="C81" s="90"/>
      <c r="D81" s="85" t="s">
        <v>68</v>
      </c>
      <c r="E81" s="69">
        <v>632001</v>
      </c>
      <c r="F81" s="70" t="s">
        <v>57</v>
      </c>
      <c r="G81" s="143">
        <v>2844.39</v>
      </c>
      <c r="H81" s="215">
        <v>2268.12</v>
      </c>
      <c r="I81" s="143">
        <v>2500</v>
      </c>
      <c r="J81" s="143">
        <v>2500</v>
      </c>
      <c r="K81" s="215">
        <v>2500</v>
      </c>
      <c r="L81" s="143">
        <v>2500</v>
      </c>
      <c r="M81" s="149">
        <v>2500</v>
      </c>
      <c r="N81" s="9"/>
      <c r="O81" s="9"/>
    </row>
    <row r="82" spans="1:17" ht="15.75" customHeight="1">
      <c r="A82" s="155"/>
      <c r="B82" s="11">
        <v>41</v>
      </c>
      <c r="C82" s="2"/>
      <c r="D82" s="30" t="s">
        <v>68</v>
      </c>
      <c r="E82" s="31">
        <v>633006</v>
      </c>
      <c r="F82" s="29" t="s">
        <v>58</v>
      </c>
      <c r="G82" s="114">
        <v>337.96</v>
      </c>
      <c r="H82" s="165">
        <v>20.96</v>
      </c>
      <c r="I82" s="114">
        <v>500</v>
      </c>
      <c r="J82" s="148">
        <v>220</v>
      </c>
      <c r="K82" s="165">
        <v>500</v>
      </c>
      <c r="L82" s="114">
        <v>500</v>
      </c>
      <c r="M82" s="115">
        <v>500</v>
      </c>
      <c r="N82" s="9"/>
      <c r="O82" s="9"/>
    </row>
    <row r="83" spans="1:17" s="7" customFormat="1" ht="15.75" customHeight="1" thickBot="1">
      <c r="A83" s="156"/>
      <c r="B83" s="91"/>
      <c r="C83" s="92"/>
      <c r="D83" s="97" t="s">
        <v>68</v>
      </c>
      <c r="E83" s="98"/>
      <c r="F83" s="96" t="s">
        <v>36</v>
      </c>
      <c r="G83" s="118">
        <f t="shared" ref="G83:M83" si="7">SUM(G81:G82)</f>
        <v>3182.35</v>
      </c>
      <c r="H83" s="216">
        <f t="shared" si="7"/>
        <v>2289.08</v>
      </c>
      <c r="I83" s="118">
        <f t="shared" si="7"/>
        <v>3000</v>
      </c>
      <c r="J83" s="118">
        <f t="shared" si="7"/>
        <v>2720</v>
      </c>
      <c r="K83" s="118">
        <f>SUM(K81:K82)</f>
        <v>3000</v>
      </c>
      <c r="L83" s="118">
        <f t="shared" si="7"/>
        <v>3000</v>
      </c>
      <c r="M83" s="120">
        <f t="shared" si="7"/>
        <v>3000</v>
      </c>
      <c r="N83" s="10"/>
      <c r="O83" s="10"/>
      <c r="P83" s="10"/>
      <c r="Q83" s="10"/>
    </row>
    <row r="84" spans="1:17" ht="16.5" thickBot="1">
      <c r="A84" s="155"/>
      <c r="B84" s="93"/>
      <c r="C84" s="83"/>
      <c r="D84" s="71"/>
      <c r="E84" s="72"/>
      <c r="F84" s="73"/>
      <c r="G84" s="123"/>
      <c r="H84" s="208"/>
      <c r="I84" s="123"/>
      <c r="J84" s="123"/>
      <c r="K84" s="123"/>
      <c r="L84" s="123"/>
      <c r="M84" s="124"/>
      <c r="N84" s="9"/>
      <c r="O84" s="9"/>
    </row>
    <row r="85" spans="1:17" ht="15.75" customHeight="1">
      <c r="A85" s="155"/>
      <c r="B85" s="89">
        <v>41</v>
      </c>
      <c r="C85" s="90"/>
      <c r="D85" s="85" t="s">
        <v>69</v>
      </c>
      <c r="E85" s="74">
        <v>632001</v>
      </c>
      <c r="F85" s="75" t="s">
        <v>59</v>
      </c>
      <c r="G85" s="171">
        <v>287.62</v>
      </c>
      <c r="H85" s="217">
        <v>249.54</v>
      </c>
      <c r="I85" s="171">
        <v>250</v>
      </c>
      <c r="J85" s="171">
        <v>250</v>
      </c>
      <c r="K85" s="217">
        <v>250</v>
      </c>
      <c r="L85" s="145">
        <v>250</v>
      </c>
      <c r="M85" s="153">
        <v>250</v>
      </c>
      <c r="N85" s="17"/>
      <c r="O85" s="17"/>
    </row>
    <row r="86" spans="1:17" ht="15.75" customHeight="1">
      <c r="A86" s="155"/>
      <c r="B86" s="11">
        <v>41</v>
      </c>
      <c r="C86" s="2"/>
      <c r="D86" s="30" t="s">
        <v>69</v>
      </c>
      <c r="E86" s="33">
        <v>635006</v>
      </c>
      <c r="F86" s="65" t="s">
        <v>73</v>
      </c>
      <c r="G86" s="108">
        <v>999.82</v>
      </c>
      <c r="H86" s="211" t="s">
        <v>106</v>
      </c>
      <c r="I86" s="109">
        <v>500</v>
      </c>
      <c r="J86" s="109">
        <v>0</v>
      </c>
      <c r="K86" s="219">
        <v>0</v>
      </c>
      <c r="L86" s="116">
        <v>0</v>
      </c>
      <c r="M86" s="150">
        <v>0</v>
      </c>
      <c r="N86" s="17"/>
      <c r="O86" s="17"/>
    </row>
    <row r="87" spans="1:17">
      <c r="A87" s="155"/>
      <c r="B87" s="11">
        <v>41</v>
      </c>
      <c r="C87" s="2"/>
      <c r="D87" s="30" t="s">
        <v>69</v>
      </c>
      <c r="E87" s="33">
        <v>642001</v>
      </c>
      <c r="F87" s="65" t="s">
        <v>41</v>
      </c>
      <c r="G87" s="108">
        <v>1500</v>
      </c>
      <c r="H87" s="211">
        <v>1500</v>
      </c>
      <c r="I87" s="108">
        <v>1600</v>
      </c>
      <c r="J87" s="108">
        <v>2100</v>
      </c>
      <c r="K87" s="211">
        <v>1700</v>
      </c>
      <c r="L87" s="116">
        <v>1500</v>
      </c>
      <c r="M87" s="150">
        <v>1500</v>
      </c>
      <c r="N87" s="136"/>
      <c r="O87" s="17"/>
    </row>
    <row r="88" spans="1:17" s="7" customFormat="1" ht="15.75" customHeight="1" thickBot="1">
      <c r="A88" s="156"/>
      <c r="B88" s="91"/>
      <c r="C88" s="92"/>
      <c r="D88" s="97" t="s">
        <v>69</v>
      </c>
      <c r="E88" s="103"/>
      <c r="F88" s="99" t="s">
        <v>31</v>
      </c>
      <c r="G88" s="125">
        <f t="shared" ref="G88:M88" si="8">SUM(G85:G87)</f>
        <v>2787.44</v>
      </c>
      <c r="H88" s="212">
        <f t="shared" si="8"/>
        <v>1749.54</v>
      </c>
      <c r="I88" s="125">
        <f t="shared" si="8"/>
        <v>2350</v>
      </c>
      <c r="J88" s="125">
        <f t="shared" si="8"/>
        <v>2350</v>
      </c>
      <c r="K88" s="125">
        <f>SUM(K85:K87)</f>
        <v>1950</v>
      </c>
      <c r="L88" s="125">
        <f t="shared" si="8"/>
        <v>1750</v>
      </c>
      <c r="M88" s="126">
        <f t="shared" si="8"/>
        <v>1750</v>
      </c>
      <c r="N88" s="225"/>
      <c r="O88" s="19"/>
      <c r="P88" s="10"/>
      <c r="Q88" s="10"/>
    </row>
    <row r="89" spans="1:17">
      <c r="A89" s="155"/>
      <c r="B89" s="93"/>
      <c r="C89" s="83"/>
      <c r="D89" s="71"/>
      <c r="E89" s="76"/>
      <c r="F89" s="77"/>
      <c r="G89" s="129"/>
      <c r="H89" s="218"/>
      <c r="I89" s="129"/>
      <c r="J89" s="129"/>
      <c r="K89" s="129"/>
      <c r="L89" s="129"/>
      <c r="M89" s="130"/>
      <c r="N89" s="17"/>
      <c r="O89" s="17"/>
    </row>
    <row r="90" spans="1:17" ht="15.75" customHeight="1">
      <c r="A90" s="155"/>
      <c r="B90" s="11">
        <v>41</v>
      </c>
      <c r="C90" s="2"/>
      <c r="D90" s="30" t="s">
        <v>82</v>
      </c>
      <c r="E90" s="33">
        <v>633003</v>
      </c>
      <c r="F90" s="65" t="s">
        <v>107</v>
      </c>
      <c r="G90" s="108">
        <v>66.56</v>
      </c>
      <c r="H90" s="211">
        <v>464.73</v>
      </c>
      <c r="I90" s="108">
        <v>0</v>
      </c>
      <c r="J90" s="108">
        <v>0</v>
      </c>
      <c r="K90" s="211">
        <v>0</v>
      </c>
      <c r="L90" s="117" t="s">
        <v>106</v>
      </c>
      <c r="M90" s="151" t="s">
        <v>106</v>
      </c>
      <c r="N90" s="20"/>
      <c r="O90" s="20"/>
    </row>
    <row r="91" spans="1:17" ht="15.75" customHeight="1">
      <c r="A91" s="155"/>
      <c r="B91" s="11">
        <v>41</v>
      </c>
      <c r="C91" s="2"/>
      <c r="D91" s="30" t="s">
        <v>82</v>
      </c>
      <c r="E91" s="33">
        <v>637002</v>
      </c>
      <c r="F91" s="65" t="s">
        <v>81</v>
      </c>
      <c r="G91" s="109">
        <v>879.09</v>
      </c>
      <c r="H91" s="211">
        <v>369.04</v>
      </c>
      <c r="I91" s="108">
        <v>500</v>
      </c>
      <c r="J91" s="108">
        <v>1000</v>
      </c>
      <c r="K91" s="211">
        <v>500</v>
      </c>
      <c r="L91" s="116">
        <v>500</v>
      </c>
      <c r="M91" s="150">
        <v>500</v>
      </c>
      <c r="N91" s="20"/>
      <c r="O91" s="20"/>
    </row>
    <row r="92" spans="1:17" ht="15.75" customHeight="1">
      <c r="A92" s="155"/>
      <c r="B92" s="11">
        <v>41</v>
      </c>
      <c r="C92" s="2"/>
      <c r="D92" s="30" t="s">
        <v>82</v>
      </c>
      <c r="E92" s="33">
        <v>642001</v>
      </c>
      <c r="F92" s="65" t="s">
        <v>109</v>
      </c>
      <c r="G92" s="108" t="s">
        <v>106</v>
      </c>
      <c r="H92" s="219">
        <v>800</v>
      </c>
      <c r="I92" s="108">
        <v>0</v>
      </c>
      <c r="J92" s="108">
        <v>0</v>
      </c>
      <c r="K92" s="211">
        <v>0</v>
      </c>
      <c r="L92" s="117" t="s">
        <v>106</v>
      </c>
      <c r="M92" s="151" t="s">
        <v>106</v>
      </c>
      <c r="N92" s="17"/>
      <c r="O92" s="17"/>
    </row>
    <row r="93" spans="1:17" s="7" customFormat="1" ht="16.5" customHeight="1" thickBot="1">
      <c r="A93" s="156"/>
      <c r="B93" s="91"/>
      <c r="C93" s="92"/>
      <c r="D93" s="97" t="s">
        <v>82</v>
      </c>
      <c r="E93" s="103"/>
      <c r="F93" s="99" t="s">
        <v>31</v>
      </c>
      <c r="G93" s="125">
        <f t="shared" ref="G93:M93" si="9">SUM(G90:G92)</f>
        <v>945.65000000000009</v>
      </c>
      <c r="H93" s="212">
        <f t="shared" si="9"/>
        <v>1633.77</v>
      </c>
      <c r="I93" s="125">
        <f t="shared" si="9"/>
        <v>500</v>
      </c>
      <c r="J93" s="125">
        <f t="shared" si="9"/>
        <v>1000</v>
      </c>
      <c r="K93" s="125">
        <f>SUM(K90:K92)</f>
        <v>500</v>
      </c>
      <c r="L93" s="125">
        <f t="shared" si="9"/>
        <v>500</v>
      </c>
      <c r="M93" s="126">
        <f t="shared" si="9"/>
        <v>500</v>
      </c>
      <c r="N93" s="19"/>
      <c r="O93" s="19"/>
      <c r="P93" s="10"/>
      <c r="Q93" s="10"/>
    </row>
    <row r="94" spans="1:17" ht="16.5" thickBot="1">
      <c r="A94" s="155"/>
      <c r="B94" s="93"/>
      <c r="C94" s="83"/>
      <c r="D94" s="71"/>
      <c r="E94" s="72"/>
      <c r="F94" s="73"/>
      <c r="G94" s="123"/>
      <c r="H94" s="208"/>
      <c r="I94" s="123"/>
      <c r="J94" s="123"/>
      <c r="K94" s="123"/>
      <c r="L94" s="123"/>
      <c r="M94" s="124"/>
      <c r="N94" s="9"/>
      <c r="O94" s="9"/>
    </row>
    <row r="95" spans="1:17" ht="15.75" customHeight="1">
      <c r="A95" s="155"/>
      <c r="B95" s="89">
        <v>41</v>
      </c>
      <c r="C95" s="90"/>
      <c r="D95" s="85" t="s">
        <v>83</v>
      </c>
      <c r="E95" s="69">
        <v>637004</v>
      </c>
      <c r="F95" s="70" t="s">
        <v>60</v>
      </c>
      <c r="G95" s="107">
        <v>273.83999999999997</v>
      </c>
      <c r="H95" s="207">
        <v>362.64</v>
      </c>
      <c r="I95" s="169">
        <v>300</v>
      </c>
      <c r="J95" s="169">
        <v>430</v>
      </c>
      <c r="K95" s="207">
        <v>500</v>
      </c>
      <c r="L95" s="143">
        <v>500</v>
      </c>
      <c r="M95" s="149">
        <v>500</v>
      </c>
      <c r="N95" s="9"/>
      <c r="O95" s="9"/>
    </row>
    <row r="96" spans="1:17" s="7" customFormat="1" ht="15.75" customHeight="1" thickBot="1">
      <c r="A96" s="156"/>
      <c r="B96" s="91"/>
      <c r="C96" s="92"/>
      <c r="D96" s="97" t="s">
        <v>83</v>
      </c>
      <c r="E96" s="98"/>
      <c r="F96" s="96" t="s">
        <v>32</v>
      </c>
      <c r="G96" s="119">
        <f>SUM(G95)</f>
        <v>273.83999999999997</v>
      </c>
      <c r="H96" s="170">
        <f t="shared" ref="H96:M96" si="10">SUM(H95)</f>
        <v>362.64</v>
      </c>
      <c r="I96" s="119">
        <f t="shared" si="10"/>
        <v>300</v>
      </c>
      <c r="J96" s="119">
        <f t="shared" si="10"/>
        <v>430</v>
      </c>
      <c r="K96" s="119">
        <f>SUM(K95)</f>
        <v>500</v>
      </c>
      <c r="L96" s="119">
        <f t="shared" si="10"/>
        <v>500</v>
      </c>
      <c r="M96" s="120">
        <f t="shared" si="10"/>
        <v>500</v>
      </c>
      <c r="N96" s="10"/>
      <c r="O96" s="10"/>
      <c r="P96" s="10"/>
      <c r="Q96" s="10"/>
    </row>
    <row r="97" spans="1:17">
      <c r="A97" s="155"/>
      <c r="B97" s="93"/>
      <c r="C97" s="83"/>
      <c r="D97" s="71"/>
      <c r="E97" s="72"/>
      <c r="F97" s="73"/>
      <c r="G97" s="123"/>
      <c r="H97" s="208"/>
      <c r="I97" s="123"/>
      <c r="J97" s="123"/>
      <c r="K97" s="123"/>
      <c r="L97" s="123"/>
      <c r="M97" s="124"/>
      <c r="N97" s="9"/>
      <c r="O97" s="9"/>
    </row>
    <row r="98" spans="1:17" ht="15.75" customHeight="1">
      <c r="A98" s="155"/>
      <c r="B98" s="110">
        <v>41</v>
      </c>
      <c r="C98" s="2"/>
      <c r="D98" s="30" t="s">
        <v>70</v>
      </c>
      <c r="E98" s="31">
        <v>632001</v>
      </c>
      <c r="F98" s="29" t="s">
        <v>61</v>
      </c>
      <c r="G98" s="113">
        <v>392.35</v>
      </c>
      <c r="H98" s="204">
        <v>391.94</v>
      </c>
      <c r="I98" s="113">
        <v>400</v>
      </c>
      <c r="J98" s="113">
        <v>400</v>
      </c>
      <c r="K98" s="204">
        <v>400</v>
      </c>
      <c r="L98" s="114">
        <v>400</v>
      </c>
      <c r="M98" s="115">
        <v>400</v>
      </c>
      <c r="N98" s="9"/>
      <c r="O98" s="9"/>
    </row>
    <row r="99" spans="1:17" s="7" customFormat="1" ht="15.75" customHeight="1" thickBot="1">
      <c r="A99" s="156"/>
      <c r="B99" s="91"/>
      <c r="C99" s="92"/>
      <c r="D99" s="97" t="s">
        <v>70</v>
      </c>
      <c r="E99" s="98"/>
      <c r="F99" s="96" t="s">
        <v>40</v>
      </c>
      <c r="G99" s="119">
        <f t="shared" ref="G99:M99" si="11">SUM(G98:G98)</f>
        <v>392.35</v>
      </c>
      <c r="H99" s="170">
        <f t="shared" si="11"/>
        <v>391.94</v>
      </c>
      <c r="I99" s="119">
        <f t="shared" si="11"/>
        <v>400</v>
      </c>
      <c r="J99" s="119">
        <f t="shared" si="11"/>
        <v>400</v>
      </c>
      <c r="K99" s="119">
        <f>SUM(K98)</f>
        <v>400</v>
      </c>
      <c r="L99" s="118">
        <f t="shared" si="11"/>
        <v>400</v>
      </c>
      <c r="M99" s="120">
        <f t="shared" si="11"/>
        <v>400</v>
      </c>
      <c r="N99" s="10"/>
      <c r="O99" s="10"/>
      <c r="P99" s="10"/>
      <c r="Q99" s="10"/>
    </row>
    <row r="100" spans="1:17" ht="16.5" thickBot="1">
      <c r="A100" s="155"/>
      <c r="B100" s="93"/>
      <c r="C100" s="83"/>
      <c r="D100" s="71"/>
      <c r="E100" s="72"/>
      <c r="F100" s="73"/>
      <c r="G100" s="123"/>
      <c r="H100" s="208"/>
      <c r="I100" s="123"/>
      <c r="J100" s="123"/>
      <c r="K100" s="123"/>
      <c r="L100" s="123"/>
      <c r="M100" s="124"/>
      <c r="N100" s="9"/>
      <c r="O100" s="9"/>
    </row>
    <row r="101" spans="1:17">
      <c r="A101" s="155"/>
      <c r="B101" s="89">
        <v>41</v>
      </c>
      <c r="C101" s="90"/>
      <c r="D101" s="85" t="s">
        <v>77</v>
      </c>
      <c r="E101" s="69">
        <v>642001</v>
      </c>
      <c r="F101" s="70" t="s">
        <v>117</v>
      </c>
      <c r="G101" s="107">
        <v>300</v>
      </c>
      <c r="H101" s="207">
        <v>330</v>
      </c>
      <c r="I101" s="169">
        <v>300</v>
      </c>
      <c r="J101" s="169">
        <v>312</v>
      </c>
      <c r="K101" s="207">
        <v>300</v>
      </c>
      <c r="L101" s="145">
        <v>300</v>
      </c>
      <c r="M101" s="153">
        <v>300</v>
      </c>
      <c r="O101" s="17"/>
    </row>
    <row r="102" spans="1:17" s="7" customFormat="1" ht="16.5" thickBot="1">
      <c r="A102" s="156"/>
      <c r="B102" s="91"/>
      <c r="C102" s="92"/>
      <c r="D102" s="97" t="s">
        <v>77</v>
      </c>
      <c r="E102" s="98"/>
      <c r="F102" s="96" t="s">
        <v>78</v>
      </c>
      <c r="G102" s="111">
        <f>SUM(G101)</f>
        <v>300</v>
      </c>
      <c r="H102" s="170">
        <f t="shared" ref="H102:M102" si="12">SUM(H101)</f>
        <v>330</v>
      </c>
      <c r="I102" s="119">
        <f t="shared" si="12"/>
        <v>300</v>
      </c>
      <c r="J102" s="119">
        <f t="shared" si="12"/>
        <v>312</v>
      </c>
      <c r="K102" s="119">
        <f>SUM(K101)</f>
        <v>300</v>
      </c>
      <c r="L102" s="118">
        <f t="shared" si="12"/>
        <v>300</v>
      </c>
      <c r="M102" s="120">
        <f t="shared" si="12"/>
        <v>300</v>
      </c>
      <c r="N102" s="10"/>
      <c r="O102" s="10"/>
      <c r="P102" s="10"/>
      <c r="Q102" s="10"/>
    </row>
    <row r="103" spans="1:17" ht="16.5" thickBot="1">
      <c r="A103" s="155"/>
      <c r="B103" s="93"/>
      <c r="C103" s="83"/>
      <c r="D103" s="71"/>
      <c r="E103" s="72"/>
      <c r="F103" s="73"/>
      <c r="G103" s="123"/>
      <c r="H103" s="208"/>
      <c r="I103" s="123"/>
      <c r="J103" s="123"/>
      <c r="K103" s="123"/>
      <c r="L103" s="123"/>
      <c r="M103" s="124"/>
      <c r="N103" s="9"/>
      <c r="O103" s="9"/>
    </row>
    <row r="104" spans="1:17" ht="15" customHeight="1">
      <c r="A104" s="155"/>
      <c r="B104" s="89">
        <v>41</v>
      </c>
      <c r="C104" s="90"/>
      <c r="D104" s="85" t="s">
        <v>84</v>
      </c>
      <c r="E104" s="69">
        <v>637006</v>
      </c>
      <c r="F104" s="70" t="s">
        <v>74</v>
      </c>
      <c r="G104" s="169">
        <v>200</v>
      </c>
      <c r="H104" s="207">
        <v>0</v>
      </c>
      <c r="I104" s="169">
        <v>350</v>
      </c>
      <c r="J104" s="169">
        <v>0</v>
      </c>
      <c r="K104" s="169">
        <v>350</v>
      </c>
      <c r="L104" s="146">
        <v>350</v>
      </c>
      <c r="M104" s="154">
        <v>350</v>
      </c>
      <c r="N104" s="224"/>
      <c r="O104" s="9"/>
    </row>
    <row r="105" spans="1:17" s="7" customFormat="1" ht="16.5" customHeight="1" thickBot="1">
      <c r="A105" s="156"/>
      <c r="B105" s="91"/>
      <c r="C105" s="92"/>
      <c r="D105" s="97" t="s">
        <v>84</v>
      </c>
      <c r="E105" s="98"/>
      <c r="F105" s="96" t="s">
        <v>42</v>
      </c>
      <c r="G105" s="119">
        <f t="shared" ref="G105:M105" si="13">SUM(G104)</f>
        <v>200</v>
      </c>
      <c r="H105" s="170">
        <f t="shared" si="13"/>
        <v>0</v>
      </c>
      <c r="I105" s="119">
        <f t="shared" si="13"/>
        <v>350</v>
      </c>
      <c r="J105" s="119">
        <f t="shared" si="13"/>
        <v>0</v>
      </c>
      <c r="K105" s="119">
        <f>SUM(K104)</f>
        <v>350</v>
      </c>
      <c r="L105" s="118">
        <f t="shared" si="13"/>
        <v>350</v>
      </c>
      <c r="M105" s="120">
        <f t="shared" si="13"/>
        <v>350</v>
      </c>
      <c r="N105" s="10"/>
      <c r="O105" s="10"/>
      <c r="P105" s="10"/>
      <c r="Q105" s="10"/>
    </row>
    <row r="106" spans="1:17" ht="16.5" thickBot="1">
      <c r="A106" s="155"/>
      <c r="B106" s="93"/>
      <c r="C106" s="83"/>
      <c r="D106" s="71"/>
      <c r="E106" s="72"/>
      <c r="F106" s="73"/>
      <c r="G106" s="123"/>
      <c r="H106" s="208"/>
      <c r="I106" s="123"/>
      <c r="J106" s="123"/>
      <c r="K106" s="123"/>
      <c r="L106" s="123"/>
      <c r="M106" s="124"/>
      <c r="N106" s="9"/>
      <c r="O106" s="9"/>
    </row>
    <row r="107" spans="1:17" ht="16.5" customHeight="1">
      <c r="A107" s="155"/>
      <c r="B107" s="89">
        <v>41</v>
      </c>
      <c r="C107" s="90"/>
      <c r="D107" s="85" t="s">
        <v>86</v>
      </c>
      <c r="E107" s="69">
        <v>642001</v>
      </c>
      <c r="F107" s="75" t="s">
        <v>43</v>
      </c>
      <c r="G107" s="171">
        <v>800</v>
      </c>
      <c r="H107" s="217">
        <v>1000</v>
      </c>
      <c r="I107" s="171">
        <v>1000</v>
      </c>
      <c r="J107" s="171">
        <v>1000</v>
      </c>
      <c r="K107" s="171">
        <v>1000</v>
      </c>
      <c r="L107" s="145">
        <v>1000</v>
      </c>
      <c r="M107" s="153">
        <v>1000</v>
      </c>
      <c r="N107" s="17"/>
      <c r="O107" s="17"/>
    </row>
    <row r="108" spans="1:17" s="7" customFormat="1" ht="16.5" customHeight="1" thickBot="1">
      <c r="A108" s="156"/>
      <c r="B108" s="91"/>
      <c r="C108" s="92"/>
      <c r="D108" s="97" t="s">
        <v>86</v>
      </c>
      <c r="E108" s="98"/>
      <c r="F108" s="96" t="s">
        <v>40</v>
      </c>
      <c r="G108" s="119">
        <f t="shared" ref="G108:M108" si="14">SUM(G107)</f>
        <v>800</v>
      </c>
      <c r="H108" s="170">
        <f t="shared" si="14"/>
        <v>1000</v>
      </c>
      <c r="I108" s="119">
        <f t="shared" si="14"/>
        <v>1000</v>
      </c>
      <c r="J108" s="119">
        <f t="shared" si="14"/>
        <v>1000</v>
      </c>
      <c r="K108" s="119">
        <f>SUM(K107)</f>
        <v>1000</v>
      </c>
      <c r="L108" s="118">
        <f t="shared" si="14"/>
        <v>1000</v>
      </c>
      <c r="M108" s="120">
        <f t="shared" si="14"/>
        <v>1000</v>
      </c>
      <c r="N108" s="10"/>
      <c r="O108" s="10"/>
      <c r="P108" s="10"/>
      <c r="Q108" s="10"/>
    </row>
    <row r="109" spans="1:17">
      <c r="A109" s="155"/>
      <c r="B109" s="79"/>
      <c r="C109" s="80"/>
      <c r="D109" s="67"/>
      <c r="E109" s="32"/>
      <c r="F109" s="68"/>
      <c r="G109" s="131"/>
      <c r="H109" s="220"/>
      <c r="I109" s="131"/>
      <c r="J109" s="131"/>
      <c r="K109" s="131"/>
      <c r="L109" s="131"/>
      <c r="M109" s="132"/>
      <c r="N109" s="9"/>
      <c r="O109" s="9"/>
    </row>
    <row r="110" spans="1:17" s="7" customFormat="1" ht="16.5" customHeight="1">
      <c r="A110" s="156"/>
      <c r="B110" s="12"/>
      <c r="C110" s="6"/>
      <c r="D110" s="34"/>
      <c r="E110" s="36"/>
      <c r="F110" s="66" t="s">
        <v>44</v>
      </c>
      <c r="G110" s="133">
        <f t="shared" ref="G110:M110" si="15">SUM(G108,G105,G102,G99,G96,G93,G88,G83,G79,G71,G55,G52,G48,G41,G38)</f>
        <v>117106.14999999998</v>
      </c>
      <c r="H110" s="221">
        <f t="shared" si="15"/>
        <v>107276.67000000004</v>
      </c>
      <c r="I110" s="133">
        <f t="shared" si="15"/>
        <v>116444</v>
      </c>
      <c r="J110" s="133">
        <f t="shared" si="15"/>
        <v>110001</v>
      </c>
      <c r="K110" s="221">
        <f t="shared" si="15"/>
        <v>123290</v>
      </c>
      <c r="L110" s="147">
        <f t="shared" si="15"/>
        <v>118190</v>
      </c>
      <c r="M110" s="134">
        <f t="shared" si="15"/>
        <v>118190</v>
      </c>
      <c r="N110" s="225"/>
      <c r="O110" s="10"/>
      <c r="P110" s="10"/>
      <c r="Q110" s="10"/>
    </row>
    <row r="111" spans="1:17">
      <c r="A111" s="155"/>
      <c r="B111" s="11"/>
      <c r="C111" s="2"/>
      <c r="D111" s="30"/>
      <c r="E111" s="31"/>
      <c r="F111" s="29"/>
      <c r="G111" s="113"/>
      <c r="H111" s="204"/>
      <c r="I111" s="113"/>
      <c r="J111" s="113"/>
      <c r="K111" s="113"/>
      <c r="L111" s="113"/>
      <c r="M111" s="115"/>
      <c r="N111" s="9"/>
      <c r="O111" s="9"/>
    </row>
    <row r="112" spans="1:17" s="7" customFormat="1" ht="16.5" customHeight="1">
      <c r="A112" s="156"/>
      <c r="B112" s="12"/>
      <c r="C112" s="6"/>
      <c r="D112" s="34"/>
      <c r="E112" s="36"/>
      <c r="F112" s="35" t="s">
        <v>45</v>
      </c>
      <c r="G112" s="133"/>
      <c r="H112" s="221"/>
      <c r="I112" s="133"/>
      <c r="J112" s="133"/>
      <c r="K112" s="133"/>
      <c r="L112" s="133"/>
      <c r="M112" s="134"/>
      <c r="N112" s="10"/>
      <c r="O112" s="10"/>
      <c r="P112" s="10"/>
      <c r="Q112" s="10"/>
    </row>
    <row r="113" spans="1:17" ht="16.5" customHeight="1">
      <c r="A113" s="155"/>
      <c r="B113" s="11">
        <v>41</v>
      </c>
      <c r="C113" s="2"/>
      <c r="D113" s="30" t="s">
        <v>79</v>
      </c>
      <c r="E113" s="31">
        <v>711001</v>
      </c>
      <c r="F113" s="29" t="s">
        <v>103</v>
      </c>
      <c r="G113" s="104">
        <v>1151.68</v>
      </c>
      <c r="H113" s="204" t="s">
        <v>106</v>
      </c>
      <c r="I113" s="104" t="s">
        <v>106</v>
      </c>
      <c r="J113" s="104" t="s">
        <v>106</v>
      </c>
      <c r="K113" s="104" t="s">
        <v>106</v>
      </c>
      <c r="L113" s="104" t="s">
        <v>106</v>
      </c>
      <c r="M113" s="135" t="s">
        <v>106</v>
      </c>
      <c r="N113" s="9"/>
      <c r="O113" s="9"/>
    </row>
    <row r="114" spans="1:17" ht="16.5" customHeight="1">
      <c r="A114" s="155"/>
      <c r="B114" s="11">
        <v>41</v>
      </c>
      <c r="C114" s="2"/>
      <c r="D114" s="30" t="s">
        <v>79</v>
      </c>
      <c r="E114" s="31">
        <v>717002</v>
      </c>
      <c r="F114" s="29" t="s">
        <v>80</v>
      </c>
      <c r="G114" s="113">
        <v>17141.39</v>
      </c>
      <c r="H114" s="204">
        <v>900</v>
      </c>
      <c r="I114" s="113">
        <v>40000</v>
      </c>
      <c r="J114" s="113">
        <v>120</v>
      </c>
      <c r="K114" s="204">
        <v>39652</v>
      </c>
      <c r="L114" s="165">
        <v>41000</v>
      </c>
      <c r="M114" s="167">
        <v>41000</v>
      </c>
      <c r="N114" s="227"/>
      <c r="O114" s="9"/>
    </row>
    <row r="115" spans="1:17" ht="16.5" customHeight="1">
      <c r="A115" s="155"/>
      <c r="B115" s="11">
        <v>41</v>
      </c>
      <c r="C115" s="2"/>
      <c r="D115" s="30" t="s">
        <v>65</v>
      </c>
      <c r="E115" s="31">
        <v>713004</v>
      </c>
      <c r="F115" s="29" t="s">
        <v>104</v>
      </c>
      <c r="G115" s="104">
        <v>490.6</v>
      </c>
      <c r="H115" s="204" t="s">
        <v>106</v>
      </c>
      <c r="I115" s="104" t="s">
        <v>106</v>
      </c>
      <c r="J115" s="104" t="s">
        <v>106</v>
      </c>
      <c r="K115" s="104"/>
      <c r="L115" s="114" t="s">
        <v>106</v>
      </c>
      <c r="M115" s="115" t="s">
        <v>106</v>
      </c>
      <c r="N115" s="9"/>
      <c r="O115" s="9"/>
    </row>
    <row r="116" spans="1:17" ht="16.5" customHeight="1">
      <c r="A116" s="155"/>
      <c r="B116" s="11">
        <v>41</v>
      </c>
      <c r="C116" s="2"/>
      <c r="D116" s="30" t="s">
        <v>97</v>
      </c>
      <c r="E116" s="31">
        <v>716000</v>
      </c>
      <c r="F116" s="29" t="s">
        <v>98</v>
      </c>
      <c r="G116" s="104" t="s">
        <v>106</v>
      </c>
      <c r="H116" s="205">
        <v>0</v>
      </c>
      <c r="I116" s="113">
        <v>1000</v>
      </c>
      <c r="J116" s="113">
        <v>0</v>
      </c>
      <c r="K116" s="113" t="s">
        <v>106</v>
      </c>
      <c r="L116" s="114" t="s">
        <v>106</v>
      </c>
      <c r="M116" s="115" t="s">
        <v>106</v>
      </c>
      <c r="N116" s="21"/>
      <c r="O116" s="21"/>
    </row>
    <row r="117" spans="1:17" ht="16.5" customHeight="1">
      <c r="A117" s="155"/>
      <c r="B117" s="11">
        <v>41</v>
      </c>
      <c r="C117" s="2"/>
      <c r="D117" s="30" t="s">
        <v>69</v>
      </c>
      <c r="E117" s="31">
        <v>717001</v>
      </c>
      <c r="F117" s="29" t="s">
        <v>136</v>
      </c>
      <c r="G117" s="113" t="s">
        <v>106</v>
      </c>
      <c r="H117" s="205" t="s">
        <v>106</v>
      </c>
      <c r="I117" s="104" t="s">
        <v>106</v>
      </c>
      <c r="J117" s="104" t="s">
        <v>106</v>
      </c>
      <c r="K117" s="104" t="s">
        <v>106</v>
      </c>
      <c r="L117" s="104"/>
      <c r="M117" s="135"/>
      <c r="N117" s="9"/>
      <c r="O117" s="9"/>
    </row>
    <row r="118" spans="1:17" ht="16.5" customHeight="1">
      <c r="A118" s="155"/>
      <c r="B118" s="11">
        <v>41</v>
      </c>
      <c r="C118" s="2"/>
      <c r="D118" s="30" t="s">
        <v>82</v>
      </c>
      <c r="E118" s="31">
        <v>713004</v>
      </c>
      <c r="F118" s="29" t="s">
        <v>105</v>
      </c>
      <c r="G118" s="104">
        <v>2296.2600000000002</v>
      </c>
      <c r="H118" s="204" t="s">
        <v>106</v>
      </c>
      <c r="I118" s="104" t="s">
        <v>106</v>
      </c>
      <c r="J118" s="104" t="s">
        <v>106</v>
      </c>
      <c r="K118" s="104" t="s">
        <v>106</v>
      </c>
      <c r="L118" s="104" t="s">
        <v>106</v>
      </c>
      <c r="M118" s="135" t="s">
        <v>106</v>
      </c>
      <c r="N118" s="9"/>
      <c r="O118" s="9"/>
    </row>
    <row r="119" spans="1:17" ht="16.5" customHeight="1">
      <c r="A119" s="155"/>
      <c r="B119" s="11">
        <v>41</v>
      </c>
      <c r="C119" s="2"/>
      <c r="D119" s="30" t="s">
        <v>70</v>
      </c>
      <c r="E119" s="31">
        <v>717001</v>
      </c>
      <c r="F119" s="29" t="s">
        <v>75</v>
      </c>
      <c r="G119" s="113">
        <v>986.74</v>
      </c>
      <c r="H119" s="204">
        <v>989.23</v>
      </c>
      <c r="I119" s="113">
        <v>1000</v>
      </c>
      <c r="J119" s="113">
        <v>850</v>
      </c>
      <c r="K119" s="113">
        <v>500</v>
      </c>
      <c r="L119" s="113">
        <v>500</v>
      </c>
      <c r="M119" s="115">
        <v>500</v>
      </c>
      <c r="N119" s="9"/>
      <c r="O119" s="9"/>
    </row>
    <row r="120" spans="1:17">
      <c r="A120" s="155"/>
      <c r="B120" s="11">
        <v>41</v>
      </c>
      <c r="C120" s="2"/>
      <c r="D120" s="30" t="s">
        <v>85</v>
      </c>
      <c r="E120" s="238">
        <v>714007</v>
      </c>
      <c r="F120" s="235" t="s">
        <v>139</v>
      </c>
      <c r="G120" s="172"/>
      <c r="H120" s="222"/>
      <c r="I120" s="172"/>
      <c r="J120" s="113"/>
      <c r="K120" s="204">
        <v>2000</v>
      </c>
      <c r="L120" s="113">
        <v>5752</v>
      </c>
      <c r="M120" s="115">
        <v>5752</v>
      </c>
      <c r="N120" s="9"/>
      <c r="O120" s="9"/>
    </row>
    <row r="121" spans="1:17" s="7" customFormat="1" ht="16.5" customHeight="1">
      <c r="A121" s="156"/>
      <c r="B121" s="12"/>
      <c r="C121" s="6"/>
      <c r="D121" s="34"/>
      <c r="E121" s="36"/>
      <c r="F121" s="66" t="s">
        <v>46</v>
      </c>
      <c r="G121" s="133">
        <f>SUM(G113:G119)</f>
        <v>22066.670000000002</v>
      </c>
      <c r="H121" s="221">
        <f>SUM(H113:H119)</f>
        <v>1889.23</v>
      </c>
      <c r="I121" s="133">
        <f>SUM(I113:I119)</f>
        <v>42000</v>
      </c>
      <c r="J121" s="133">
        <f>SUM(J113:J119)</f>
        <v>970</v>
      </c>
      <c r="K121" s="133">
        <f>SUM(K113:K120)</f>
        <v>42152</v>
      </c>
      <c r="L121" s="147">
        <f>SUM(L114:L120)</f>
        <v>47252</v>
      </c>
      <c r="M121" s="134">
        <f>SUM(M114:M120)</f>
        <v>47252</v>
      </c>
      <c r="N121" s="22"/>
      <c r="O121" s="22"/>
      <c r="P121" s="10"/>
      <c r="Q121" s="10"/>
    </row>
    <row r="122" spans="1:17">
      <c r="A122" s="155"/>
      <c r="B122" s="11"/>
      <c r="C122" s="2"/>
      <c r="D122" s="30"/>
      <c r="E122" s="31"/>
      <c r="F122" s="29"/>
      <c r="G122" s="172"/>
      <c r="H122" s="173"/>
      <c r="I122" s="172"/>
      <c r="J122" s="113"/>
      <c r="K122" s="113"/>
      <c r="L122" s="113"/>
      <c r="M122" s="115"/>
      <c r="N122" s="9"/>
      <c r="O122" s="9"/>
    </row>
    <row r="123" spans="1:17" s="7" customFormat="1" ht="16.5" thickBot="1">
      <c r="A123" s="156"/>
      <c r="B123" s="91"/>
      <c r="C123" s="92"/>
      <c r="D123" s="241"/>
      <c r="E123" s="242"/>
      <c r="F123" s="243" t="s">
        <v>71</v>
      </c>
      <c r="G123" s="119">
        <f t="shared" ref="G123:M123" si="16">SUM(G121,G110)</f>
        <v>139172.81999999998</v>
      </c>
      <c r="H123" s="170">
        <f t="shared" si="16"/>
        <v>109165.90000000004</v>
      </c>
      <c r="I123" s="119">
        <f t="shared" si="16"/>
        <v>158444</v>
      </c>
      <c r="J123" s="119">
        <f t="shared" si="16"/>
        <v>110971</v>
      </c>
      <c r="K123" s="119">
        <f>SUM(K110,K121)</f>
        <v>165442</v>
      </c>
      <c r="L123" s="244">
        <f t="shared" si="16"/>
        <v>165442</v>
      </c>
      <c r="M123" s="245">
        <f t="shared" si="16"/>
        <v>165442</v>
      </c>
      <c r="N123" s="22"/>
      <c r="O123" s="22"/>
      <c r="P123" s="10"/>
      <c r="Q123" s="14"/>
    </row>
  </sheetData>
  <sortState ref="E54:M67">
    <sortCondition ref="E54"/>
  </sortState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3</dc:creator>
  <cp:lastModifiedBy>Agenda</cp:lastModifiedBy>
  <cp:lastPrinted>2017-11-10T07:46:16Z</cp:lastPrinted>
  <dcterms:created xsi:type="dcterms:W3CDTF">2014-11-03T08:23:51Z</dcterms:created>
  <dcterms:modified xsi:type="dcterms:W3CDTF">2017-12-06T12:11:37Z</dcterms:modified>
</cp:coreProperties>
</file>